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isa.Researchfish\Desktop\"/>
    </mc:Choice>
  </mc:AlternateContent>
  <bookViews>
    <workbookView xWindow="0" yWindow="0" windowWidth="24000" windowHeight="13635"/>
  </bookViews>
  <sheets>
    <sheet name="Lead Data" sheetId="2" r:id="rId1"/>
    <sheet name="Forecasted Sales " sheetId="3" r:id="rId2"/>
  </sheets>
  <definedNames>
    <definedName name="_xlnm._FilterDatabase" localSheetId="0">'Lead Data'!$I$7:$I$32</definedName>
    <definedName name="_xlnm.Print_Titles" localSheetId="0">'Lead Data'!$7:$7</definedName>
  </definedNames>
  <calcPr calcId="152511" calcOnSave="0"/>
</workbook>
</file>

<file path=xl/calcChain.xml><?xml version="1.0" encoding="utf-8"?>
<calcChain xmlns="http://schemas.openxmlformats.org/spreadsheetml/2006/main">
  <c r="B11" i="3" l="1"/>
  <c r="C11" i="3"/>
  <c r="D11" i="3"/>
  <c r="E11" i="3"/>
  <c r="F11" i="3"/>
  <c r="G11" i="3"/>
  <c r="H11" i="3"/>
  <c r="I11" i="3"/>
  <c r="J11" i="3"/>
  <c r="K11" i="3"/>
  <c r="L11" i="3"/>
  <c r="M11" i="3"/>
  <c r="N11" i="3"/>
  <c r="B12" i="3"/>
  <c r="C12" i="3"/>
  <c r="D12" i="3"/>
  <c r="E12" i="3"/>
  <c r="F12" i="3"/>
  <c r="G12" i="3"/>
  <c r="H12" i="3"/>
  <c r="I12" i="3"/>
  <c r="J12" i="3"/>
  <c r="K12" i="3"/>
  <c r="L12" i="3"/>
  <c r="M12" i="3"/>
  <c r="N12" i="3"/>
  <c r="B13" i="3"/>
  <c r="C13" i="3"/>
  <c r="D13" i="3"/>
  <c r="E13" i="3"/>
  <c r="F13" i="3"/>
  <c r="G13" i="3"/>
  <c r="H13" i="3"/>
  <c r="I13" i="3"/>
  <c r="J13" i="3"/>
  <c r="K13" i="3"/>
  <c r="L13" i="3"/>
  <c r="M13" i="3"/>
  <c r="N13" i="3"/>
  <c r="B14" i="3"/>
  <c r="C14" i="3"/>
  <c r="D14" i="3"/>
  <c r="E14" i="3"/>
  <c r="F14" i="3"/>
  <c r="G14" i="3"/>
  <c r="H14" i="3"/>
  <c r="I14" i="3"/>
  <c r="J14" i="3"/>
  <c r="K14" i="3"/>
  <c r="L14" i="3"/>
  <c r="M14" i="3"/>
  <c r="N14" i="3"/>
  <c r="B15" i="3"/>
  <c r="C15" i="3"/>
  <c r="D15" i="3"/>
  <c r="E15" i="3"/>
  <c r="F15" i="3"/>
  <c r="G15" i="3"/>
  <c r="H15" i="3"/>
  <c r="I15" i="3"/>
  <c r="J15" i="3"/>
  <c r="K15" i="3"/>
  <c r="L15" i="3"/>
  <c r="M15" i="3"/>
  <c r="N15" i="3"/>
  <c r="B16" i="3"/>
  <c r="C16" i="3"/>
  <c r="D16" i="3"/>
  <c r="E16" i="3"/>
  <c r="F16" i="3"/>
  <c r="G16" i="3"/>
  <c r="H16" i="3"/>
  <c r="I16" i="3"/>
  <c r="J16" i="3"/>
  <c r="K16" i="3"/>
  <c r="L16" i="3"/>
  <c r="M16" i="3"/>
  <c r="N16" i="3"/>
  <c r="B17" i="3"/>
  <c r="C17" i="3"/>
  <c r="D17" i="3"/>
  <c r="E17" i="3"/>
  <c r="F17" i="3"/>
  <c r="G17" i="3"/>
  <c r="H17" i="3"/>
  <c r="I17" i="3"/>
  <c r="J17" i="3"/>
  <c r="K17" i="3"/>
  <c r="L17" i="3"/>
  <c r="M17" i="3"/>
  <c r="N17" i="3"/>
  <c r="B18" i="3"/>
  <c r="C18" i="3"/>
  <c r="D18" i="3"/>
  <c r="E18" i="3"/>
  <c r="F18" i="3"/>
  <c r="G18" i="3"/>
  <c r="H18" i="3"/>
  <c r="I18" i="3"/>
  <c r="J18" i="3"/>
  <c r="K18" i="3"/>
  <c r="L18" i="3"/>
  <c r="M18" i="3"/>
  <c r="N18" i="3"/>
  <c r="B19" i="3"/>
  <c r="C19" i="3"/>
  <c r="D19" i="3"/>
  <c r="E19" i="3"/>
  <c r="F19" i="3"/>
  <c r="G19" i="3"/>
  <c r="H19" i="3"/>
  <c r="I19" i="3"/>
  <c r="J19" i="3"/>
  <c r="K19" i="3"/>
  <c r="L19" i="3"/>
  <c r="M19" i="3"/>
  <c r="N19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B21" i="3"/>
  <c r="C21" i="3"/>
  <c r="D21" i="3"/>
  <c r="E21" i="3"/>
  <c r="F21" i="3"/>
  <c r="G21" i="3"/>
  <c r="H21" i="3"/>
  <c r="I21" i="3"/>
  <c r="J21" i="3"/>
  <c r="K21" i="3"/>
  <c r="L21" i="3"/>
  <c r="M21" i="3"/>
  <c r="N21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B23" i="3"/>
  <c r="C23" i="3"/>
  <c r="D23" i="3"/>
  <c r="E23" i="3"/>
  <c r="F23" i="3"/>
  <c r="G23" i="3"/>
  <c r="H23" i="3"/>
  <c r="I23" i="3"/>
  <c r="J23" i="3"/>
  <c r="K23" i="3"/>
  <c r="L23" i="3"/>
  <c r="M23" i="3"/>
  <c r="N23" i="3"/>
  <c r="B24" i="3"/>
  <c r="C24" i="3"/>
  <c r="D24" i="3"/>
  <c r="E24" i="3"/>
  <c r="F24" i="3"/>
  <c r="G24" i="3"/>
  <c r="H24" i="3"/>
  <c r="I24" i="3"/>
  <c r="J24" i="3"/>
  <c r="K24" i="3"/>
  <c r="L24" i="3"/>
  <c r="M24" i="3"/>
  <c r="N24" i="3"/>
  <c r="B25" i="3"/>
  <c r="C25" i="3"/>
  <c r="D25" i="3"/>
  <c r="E25" i="3"/>
  <c r="F25" i="3"/>
  <c r="G25" i="3"/>
  <c r="H25" i="3"/>
  <c r="I25" i="3"/>
  <c r="J25" i="3"/>
  <c r="K25" i="3"/>
  <c r="L25" i="3"/>
  <c r="M25" i="3"/>
  <c r="N25" i="3"/>
  <c r="B26" i="3"/>
  <c r="C26" i="3"/>
  <c r="D26" i="3"/>
  <c r="E26" i="3"/>
  <c r="F26" i="3"/>
  <c r="G26" i="3"/>
  <c r="H26" i="3"/>
  <c r="I26" i="3"/>
  <c r="J26" i="3"/>
  <c r="K26" i="3"/>
  <c r="L26" i="3"/>
  <c r="M26" i="3"/>
  <c r="N26" i="3"/>
  <c r="B27" i="3"/>
  <c r="C27" i="3"/>
  <c r="D27" i="3"/>
  <c r="E27" i="3"/>
  <c r="F27" i="3"/>
  <c r="G27" i="3"/>
  <c r="H27" i="3"/>
  <c r="I27" i="3"/>
  <c r="J27" i="3"/>
  <c r="K27" i="3"/>
  <c r="L27" i="3"/>
  <c r="M27" i="3"/>
  <c r="N27" i="3"/>
  <c r="B28" i="3"/>
  <c r="C28" i="3"/>
  <c r="D28" i="3"/>
  <c r="E28" i="3"/>
  <c r="F28" i="3"/>
  <c r="G28" i="3"/>
  <c r="H28" i="3"/>
  <c r="I28" i="3"/>
  <c r="J28" i="3"/>
  <c r="K28" i="3"/>
  <c r="L28" i="3"/>
  <c r="M28" i="3"/>
  <c r="N28" i="3"/>
  <c r="B29" i="3"/>
  <c r="C29" i="3"/>
  <c r="D29" i="3"/>
  <c r="E29" i="3"/>
  <c r="F29" i="3"/>
  <c r="G29" i="3"/>
  <c r="H29" i="3"/>
  <c r="I29" i="3"/>
  <c r="J29" i="3"/>
  <c r="K29" i="3"/>
  <c r="L29" i="3"/>
  <c r="M29" i="3"/>
  <c r="N29" i="3"/>
  <c r="B30" i="3"/>
  <c r="C30" i="3"/>
  <c r="D30" i="3"/>
  <c r="E30" i="3"/>
  <c r="F30" i="3"/>
  <c r="G30" i="3"/>
  <c r="H30" i="3"/>
  <c r="I30" i="3"/>
  <c r="J30" i="3"/>
  <c r="K30" i="3"/>
  <c r="L30" i="3"/>
  <c r="M30" i="3"/>
  <c r="N30" i="3"/>
  <c r="B31" i="3"/>
  <c r="C31" i="3"/>
  <c r="D31" i="3"/>
  <c r="E31" i="3"/>
  <c r="F31" i="3"/>
  <c r="G31" i="3"/>
  <c r="H31" i="3"/>
  <c r="I31" i="3"/>
  <c r="J31" i="3"/>
  <c r="K31" i="3"/>
  <c r="L31" i="3"/>
  <c r="M31" i="3"/>
  <c r="N31" i="3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B8" i="3"/>
  <c r="D8" i="3"/>
  <c r="E8" i="3"/>
  <c r="F8" i="3"/>
  <c r="G8" i="3"/>
  <c r="H8" i="3"/>
  <c r="I8" i="3"/>
  <c r="J8" i="3"/>
  <c r="K8" i="3"/>
  <c r="L8" i="3"/>
  <c r="M8" i="3"/>
  <c r="N8" i="3"/>
  <c r="J8" i="2"/>
  <c r="C8" i="3" s="1"/>
  <c r="J9" i="2"/>
  <c r="J10" i="2"/>
  <c r="G32" i="2"/>
  <c r="B2" i="3"/>
  <c r="N10" i="3" l="1"/>
  <c r="M10" i="3"/>
  <c r="L10" i="3"/>
  <c r="K10" i="3"/>
  <c r="J10" i="3"/>
  <c r="I10" i="3"/>
  <c r="H10" i="3"/>
  <c r="G10" i="3"/>
  <c r="F10" i="3"/>
  <c r="D10" i="3"/>
  <c r="C10" i="3"/>
  <c r="B10" i="3"/>
  <c r="N9" i="3"/>
  <c r="N32" i="3" s="1"/>
  <c r="M9" i="3"/>
  <c r="M32" i="3" s="1"/>
  <c r="L9" i="3"/>
  <c r="L32" i="3" s="1"/>
  <c r="K9" i="3"/>
  <c r="K32" i="3" s="1"/>
  <c r="J9" i="3"/>
  <c r="J32" i="3" s="1"/>
  <c r="I9" i="3"/>
  <c r="I32" i="3" s="1"/>
  <c r="H9" i="3"/>
  <c r="H32" i="3" s="1"/>
  <c r="G9" i="3"/>
  <c r="G32" i="3" s="1"/>
  <c r="F9" i="3"/>
  <c r="F32" i="3" s="1"/>
  <c r="E9" i="3"/>
  <c r="E32" i="3" s="1"/>
  <c r="C9" i="3"/>
  <c r="C32" i="3" s="1"/>
  <c r="C33" i="3" s="1"/>
  <c r="D33" i="3" s="1"/>
  <c r="E33" i="3" s="1"/>
  <c r="F33" i="3" s="1"/>
  <c r="G33" i="3" s="1"/>
  <c r="H33" i="3" s="1"/>
  <c r="I33" i="3" s="1"/>
  <c r="J33" i="3" s="1"/>
  <c r="K33" i="3" s="1"/>
  <c r="L33" i="3" s="1"/>
  <c r="M33" i="3" s="1"/>
  <c r="N33" i="3" s="1"/>
  <c r="B9" i="3"/>
  <c r="B4" i="3"/>
  <c r="N6" i="3"/>
  <c r="E10" i="3"/>
  <c r="D9" i="3"/>
  <c r="D32" i="3" s="1"/>
  <c r="J6" i="2"/>
  <c r="J32" i="2" l="1"/>
</calcChain>
</file>

<file path=xl/sharedStrings.xml><?xml version="1.0" encoding="utf-8"?>
<sst xmlns="http://schemas.openxmlformats.org/spreadsheetml/2006/main" count="40" uniqueCount="36">
  <si>
    <t xml:space="preserve">[Company Name]  </t>
  </si>
  <si>
    <t>Detailed Leads Tracker</t>
  </si>
  <si>
    <t>[Date]</t>
  </si>
  <si>
    <t>Gray cells are calculated for you. You do not need to enter anything in them.</t>
  </si>
  <si>
    <t>A. Datum Corporation</t>
  </si>
  <si>
    <t>Strategic</t>
  </si>
  <si>
    <t>January</t>
  </si>
  <si>
    <t>Adventure Works</t>
  </si>
  <si>
    <t>February</t>
  </si>
  <si>
    <t>Alpine Ski House</t>
  </si>
  <si>
    <t>Tactical</t>
  </si>
  <si>
    <t>March</t>
  </si>
  <si>
    <t>Total</t>
  </si>
  <si>
    <t>Lead name</t>
  </si>
  <si>
    <t>Cumulative Total</t>
  </si>
  <si>
    <t>Lead 
Name</t>
  </si>
  <si>
    <t>Lead 
Contact</t>
  </si>
  <si>
    <t>Lead 
Source</t>
  </si>
  <si>
    <t>Lead 
Region</t>
  </si>
  <si>
    <t>Lead 
Type</t>
  </si>
  <si>
    <t>Potential Opportunity</t>
  </si>
  <si>
    <t>Chance 
of Sale</t>
  </si>
  <si>
    <t>Forecast 
Close</t>
  </si>
  <si>
    <t>Weighted 
Forecast</t>
  </si>
  <si>
    <t>January 
Forecast</t>
  </si>
  <si>
    <t>February 
Forecast</t>
  </si>
  <si>
    <t>March 
Forecast</t>
  </si>
  <si>
    <t>April 
Forecast</t>
  </si>
  <si>
    <t>May 
Forecast</t>
  </si>
  <si>
    <t>June 
Forecast</t>
  </si>
  <si>
    <t>July Forecast</t>
  </si>
  <si>
    <t>August 
Forecast</t>
  </si>
  <si>
    <t>September 
Forecast</t>
  </si>
  <si>
    <t>October 
Forecast</t>
  </si>
  <si>
    <t>November 
Forecast</t>
  </si>
  <si>
    <t>December 
Forecast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</si>
</sst>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&quot;$&quot;#,##0"/>
  </numFmts>
  <fonts count="10" x14ac:knownFonts="1">
    <font>
      <sz val="11"/>
      <color theme="1" tint="0.14996795556505021"/>
      <name val="Calibri"/>
      <family val="2"/>
      <scheme val="minor"/>
    </font>
    <font>
      <sz val="10"/>
      <color theme="1"/>
      <name val="Calibri"/>
      <family val="2"/>
      <scheme val="minor"/>
    </font>
    <font>
      <sz val="26"/>
      <color theme="1" tint="0.14996795556505021"/>
      <name val="Cambria"/>
      <family val="1"/>
      <scheme val="major"/>
    </font>
    <font>
      <sz val="18"/>
      <color theme="3"/>
      <name val="Cambria"/>
      <family val="1"/>
      <scheme val="major"/>
    </font>
    <font>
      <b/>
      <sz val="11"/>
      <color theme="1" tint="0.24994659260841701"/>
      <name val="Cambria"/>
      <family val="1"/>
      <scheme val="major"/>
    </font>
    <font>
      <i/>
      <sz val="9"/>
      <color theme="1" tint="0.14996795556505021"/>
      <name val="Calibri"/>
      <family val="2"/>
      <scheme val="minor"/>
    </font>
    <font>
      <b/>
      <sz val="14"/>
      <color theme="1" tint="0.1499679555650502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3"/>
      <name val="Cambria"/>
      <family val="1"/>
      <scheme val="major"/>
    </font>
    <font>
      <sz val="11"/>
      <color theme="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 tint="-0.499984740745262"/>
      </bottom>
      <diagonal/>
    </border>
    <border>
      <left/>
      <right/>
      <top style="medium">
        <color theme="4" tint="-0.24994659260841701"/>
      </top>
      <bottom/>
      <diagonal/>
    </border>
    <border>
      <left/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/>
      <top style="thick">
        <color theme="4" tint="-0.499984740745262"/>
      </top>
      <bottom/>
      <diagonal/>
    </border>
    <border>
      <left/>
      <right/>
      <top style="medium">
        <color theme="4" tint="-0.24994659260841701"/>
      </top>
      <bottom style="thick">
        <color theme="4" tint="-0.499984740745262"/>
      </bottom>
      <diagonal/>
    </border>
    <border>
      <left style="thin">
        <color theme="4" tint="-0.499984740745262"/>
      </left>
      <right/>
      <top style="thick">
        <color theme="4" tint="-0.499984740745262"/>
      </top>
      <bottom/>
      <diagonal/>
    </border>
    <border>
      <left style="thin">
        <color theme="4" tint="-0.499984740745262"/>
      </left>
      <right/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499984740745262"/>
      </left>
      <right/>
      <top style="medium">
        <color theme="4" tint="-0.24994659260841701"/>
      </top>
      <bottom style="thick">
        <color theme="4" tint="-0.499984740745262"/>
      </bottom>
      <diagonal/>
    </border>
    <border>
      <left/>
      <right style="thin">
        <color theme="4" tint="-0.499984740745262"/>
      </right>
      <top style="thick">
        <color theme="4" tint="-0.499984740745262"/>
      </top>
      <bottom/>
      <diagonal/>
    </border>
    <border>
      <left/>
      <right style="thin">
        <color theme="4" tint="-0.499984740745262"/>
      </right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499984740745262"/>
      </right>
      <top style="medium">
        <color theme="4" tint="-0.24994659260841701"/>
      </top>
      <bottom style="thick">
        <color theme="4" tint="-0.499984740745262"/>
      </bottom>
      <diagonal/>
    </border>
    <border>
      <left style="thin">
        <color theme="4" tint="0.39997558519241921"/>
      </left>
      <right/>
      <top style="double">
        <color theme="4" tint="-0.499984740745262"/>
      </top>
      <bottom style="thick">
        <color theme="4" tint="-0.499984740745262"/>
      </bottom>
      <diagonal/>
    </border>
    <border>
      <left/>
      <right/>
      <top style="double">
        <color theme="4" tint="-0.499984740745262"/>
      </top>
      <bottom style="thick">
        <color theme="4" tint="-0.499984740745262"/>
      </bottom>
      <diagonal/>
    </border>
    <border>
      <left/>
      <right style="thin">
        <color theme="4" tint="0.39997558519241921"/>
      </right>
      <top style="double">
        <color theme="4" tint="-0.499984740745262"/>
      </top>
      <bottom style="thick">
        <color theme="4" tint="-0.499984740745262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5">
    <xf numFmtId="0" fontId="0" fillId="0" borderId="0">
      <alignment vertical="center"/>
    </xf>
    <xf numFmtId="0" fontId="2" fillId="0" borderId="1" applyNumberFormat="0" applyProtection="0">
      <alignment horizontal="left" vertical="center"/>
    </xf>
    <xf numFmtId="0" fontId="3" fillId="2" borderId="0" applyNumberFormat="0" applyProtection="0">
      <alignment horizontal="left" vertical="center"/>
    </xf>
    <xf numFmtId="14" fontId="4" fillId="0" borderId="2" applyFill="0" applyProtection="0">
      <alignment horizontal="left" vertical="center"/>
    </xf>
    <xf numFmtId="0" fontId="8" fillId="0" borderId="0" applyNumberFormat="0" applyFill="0" applyBorder="0" applyAlignment="0" applyProtection="0"/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1">
      <alignment horizontal="left" vertical="center"/>
    </xf>
    <xf numFmtId="0" fontId="3" fillId="2" borderId="0" xfId="2">
      <alignment horizontal="left" vertical="center"/>
    </xf>
    <xf numFmtId="14" fontId="4" fillId="0" borderId="2" xfId="3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right"/>
    </xf>
    <xf numFmtId="0" fontId="0" fillId="2" borderId="4" xfId="0" applyFill="1" applyBorder="1" applyAlignment="1">
      <alignment horizontal="left" vertical="center" wrapText="1"/>
    </xf>
    <xf numFmtId="0" fontId="0" fillId="4" borderId="5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14" fontId="4" fillId="0" borderId="2" xfId="3" applyAlignment="1">
      <alignment horizontal="left" vertical="center"/>
    </xf>
    <xf numFmtId="0" fontId="7" fillId="4" borderId="12" xfId="0" applyFont="1" applyFill="1" applyBorder="1">
      <alignment vertical="center"/>
    </xf>
    <xf numFmtId="0" fontId="7" fillId="4" borderId="13" xfId="0" applyFont="1" applyFill="1" applyBorder="1">
      <alignment vertical="center"/>
    </xf>
    <xf numFmtId="164" fontId="7" fillId="4" borderId="13" xfId="0" applyNumberFormat="1" applyFont="1" applyFill="1" applyBorder="1" applyAlignment="1">
      <alignment vertical="center"/>
    </xf>
    <xf numFmtId="164" fontId="7" fillId="4" borderId="14" xfId="0" applyNumberFormat="1" applyFont="1" applyFill="1" applyBorder="1" applyAlignment="1">
      <alignment vertical="center"/>
    </xf>
    <xf numFmtId="9" fontId="7" fillId="4" borderId="13" xfId="0" applyNumberFormat="1" applyFont="1" applyFill="1" applyBorder="1" applyAlignment="1">
      <alignment vertical="center"/>
    </xf>
    <xf numFmtId="0" fontId="7" fillId="6" borderId="15" xfId="0" applyFont="1" applyFill="1" applyBorder="1" applyAlignment="1">
      <alignment horizontal="left" vertical="center" wrapText="1"/>
    </xf>
    <xf numFmtId="0" fontId="7" fillId="6" borderId="16" xfId="0" applyFont="1" applyFill="1" applyBorder="1" applyAlignment="1">
      <alignment horizontal="left" vertical="center" wrapText="1"/>
    </xf>
    <xf numFmtId="0" fontId="9" fillId="5" borderId="15" xfId="0" applyFont="1" applyFill="1" applyBorder="1" applyAlignment="1">
      <alignment horizontal="left" vertical="center"/>
    </xf>
    <xf numFmtId="0" fontId="9" fillId="5" borderId="16" xfId="0" applyFont="1" applyFill="1" applyBorder="1" applyAlignment="1">
      <alignment horizontal="left" vertical="center"/>
    </xf>
    <xf numFmtId="164" fontId="9" fillId="5" borderId="16" xfId="0" applyNumberFormat="1" applyFont="1" applyFill="1" applyBorder="1" applyAlignment="1">
      <alignment vertical="center"/>
    </xf>
    <xf numFmtId="9" fontId="9" fillId="5" borderId="16" xfId="0" applyNumberFormat="1" applyFont="1" applyFill="1" applyBorder="1" applyAlignment="1">
      <alignment vertical="center"/>
    </xf>
    <xf numFmtId="164" fontId="9" fillId="5" borderId="17" xfId="0" applyNumberFormat="1" applyFont="1" applyFill="1" applyBorder="1" applyAlignment="1">
      <alignment vertical="center"/>
    </xf>
    <xf numFmtId="0" fontId="9" fillId="0" borderId="15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164" fontId="9" fillId="0" borderId="16" xfId="0" applyNumberFormat="1" applyFont="1" applyBorder="1" applyAlignment="1">
      <alignment vertical="center"/>
    </xf>
    <xf numFmtId="9" fontId="9" fillId="0" borderId="16" xfId="0" applyNumberFormat="1" applyFont="1" applyBorder="1" applyAlignment="1">
      <alignment vertical="center"/>
    </xf>
    <xf numFmtId="164" fontId="9" fillId="0" borderId="17" xfId="0" applyNumberFormat="1" applyFont="1" applyBorder="1" applyAlignment="1">
      <alignment vertical="center"/>
    </xf>
    <xf numFmtId="0" fontId="9" fillId="0" borderId="15" xfId="0" applyFont="1" applyBorder="1">
      <alignment vertical="center"/>
    </xf>
    <xf numFmtId="0" fontId="9" fillId="0" borderId="16" xfId="0" applyFont="1" applyBorder="1">
      <alignment vertical="center"/>
    </xf>
    <xf numFmtId="0" fontId="9" fillId="5" borderId="15" xfId="0" applyFont="1" applyFill="1" applyBorder="1">
      <alignment vertical="center"/>
    </xf>
    <xf numFmtId="0" fontId="9" fillId="5" borderId="16" xfId="0" applyFont="1" applyFill="1" applyBorder="1">
      <alignment vertical="center"/>
    </xf>
    <xf numFmtId="164" fontId="7" fillId="6" borderId="16" xfId="0" applyNumberFormat="1" applyFont="1" applyFill="1" applyBorder="1" applyAlignment="1">
      <alignment horizontal="right" vertical="center" wrapText="1"/>
    </xf>
    <xf numFmtId="9" fontId="7" fillId="6" borderId="16" xfId="0" applyNumberFormat="1" applyFont="1" applyFill="1" applyBorder="1" applyAlignment="1">
      <alignment horizontal="right" vertical="center" wrapText="1"/>
    </xf>
    <xf numFmtId="0" fontId="7" fillId="6" borderId="16" xfId="0" applyFont="1" applyFill="1" applyBorder="1" applyAlignment="1">
      <alignment horizontal="right" vertical="center" wrapText="1"/>
    </xf>
    <xf numFmtId="164" fontId="7" fillId="6" borderId="17" xfId="0" applyNumberFormat="1" applyFont="1" applyFill="1" applyBorder="1" applyAlignment="1">
      <alignment horizontal="right" vertical="center" wrapText="1"/>
    </xf>
    <xf numFmtId="165" fontId="0" fillId="3" borderId="7" xfId="0" applyNumberFormat="1" applyFill="1" applyBorder="1" applyAlignment="1">
      <alignment vertical="center"/>
    </xf>
    <xf numFmtId="165" fontId="0" fillId="3" borderId="3" xfId="0" applyNumberFormat="1" applyFill="1" applyBorder="1" applyAlignment="1">
      <alignment vertical="center"/>
    </xf>
    <xf numFmtId="165" fontId="0" fillId="3" borderId="10" xfId="0" applyNumberFormat="1" applyFill="1" applyBorder="1" applyAlignment="1">
      <alignment vertical="center"/>
    </xf>
    <xf numFmtId="165" fontId="0" fillId="4" borderId="8" xfId="0" applyNumberFormat="1" applyFill="1" applyBorder="1" applyAlignment="1">
      <alignment vertical="center"/>
    </xf>
    <xf numFmtId="165" fontId="0" fillId="4" borderId="5" xfId="0" applyNumberFormat="1" applyFill="1" applyBorder="1" applyAlignment="1">
      <alignment vertical="center"/>
    </xf>
    <xf numFmtId="165" fontId="0" fillId="4" borderId="11" xfId="0" applyNumberFormat="1" applyFill="1" applyBorder="1" applyAlignment="1">
      <alignment vertical="center"/>
    </xf>
    <xf numFmtId="0" fontId="0" fillId="2" borderId="6" xfId="0" applyFill="1" applyBorder="1" applyAlignment="1">
      <alignment horizontal="right" vertical="center" wrapText="1"/>
    </xf>
    <xf numFmtId="0" fontId="0" fillId="2" borderId="4" xfId="0" applyFill="1" applyBorder="1" applyAlignment="1">
      <alignment horizontal="right" vertical="center" wrapText="1"/>
    </xf>
    <xf numFmtId="0" fontId="0" fillId="2" borderId="9" xfId="0" applyFill="1" applyBorder="1" applyAlignment="1">
      <alignment horizontal="right" vertical="center" wrapText="1"/>
    </xf>
  </cellXfs>
  <cellStyles count="5"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Normal" xfId="0" builtinId="0" customBuiltin="1"/>
  </cellStyles>
  <dxfs count="7">
    <dxf>
      <font>
        <color theme="3"/>
      </font>
      <fill>
        <patternFill patternType="solid">
          <fgColor theme="4" tint="0.79998168889431442"/>
          <bgColor theme="4" tint="0.79998168889431442"/>
        </patternFill>
      </fill>
    </dxf>
    <dxf>
      <font>
        <color theme="3"/>
      </font>
      <fill>
        <patternFill patternType="solid">
          <fgColor theme="4" tint="0.79998168889431442"/>
          <bgColor theme="4" tint="0.79998168889431442"/>
        </patternFill>
      </fill>
    </dxf>
    <dxf>
      <font>
        <color theme="3"/>
      </font>
    </dxf>
    <dxf>
      <font>
        <color theme="3"/>
      </font>
    </dxf>
    <dxf>
      <font>
        <b/>
        <i val="0"/>
        <color theme="3"/>
      </font>
      <fill>
        <patternFill>
          <bgColor theme="0" tint="-0.14996795556505021"/>
        </patternFill>
      </fill>
      <border>
        <top style="double">
          <color theme="4" tint="-0.499984740745262"/>
        </top>
        <bottom style="thick">
          <color theme="4" tint="-0.499984740745262"/>
        </bottom>
      </border>
    </dxf>
    <dxf>
      <font>
        <b/>
        <i val="0"/>
        <color theme="3"/>
      </font>
      <fill>
        <patternFill patternType="solid">
          <fgColor theme="4"/>
          <bgColor theme="4"/>
        </patternFill>
      </fill>
    </dxf>
    <dxf>
      <font>
        <color theme="3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</dxfs>
  <tableStyles count="1" defaultTableStyle="Detailed leads tracking Table" defaultPivotStyle="PivotStyleLight16">
    <tableStyle name="Detailed leads tracking Table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Monthly Weighted Forecast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Monthly</c:v>
          </c:tx>
          <c:spPr>
            <a:ln w="381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'Forecasted Sales '!$C$32:$N$32</c:f>
              <c:numCache>
                <c:formatCode>"$"#,##0</c:formatCode>
                <c:ptCount val="12"/>
                <c:pt idx="0">
                  <c:v>270000</c:v>
                </c:pt>
                <c:pt idx="1">
                  <c:v>20000</c:v>
                </c:pt>
                <c:pt idx="2">
                  <c:v>20000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v>Cumulative</c:v>
          </c:tx>
          <c:spPr>
            <a:ln w="381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'Forecasted Sales '!$C$33:$N$33</c:f>
              <c:numCache>
                <c:formatCode>"$"#,##0</c:formatCode>
                <c:ptCount val="12"/>
                <c:pt idx="0">
                  <c:v>270000</c:v>
                </c:pt>
                <c:pt idx="1">
                  <c:v>290000</c:v>
                </c:pt>
                <c:pt idx="2">
                  <c:v>310000</c:v>
                </c:pt>
                <c:pt idx="3">
                  <c:v>310000</c:v>
                </c:pt>
                <c:pt idx="4">
                  <c:v>310000</c:v>
                </c:pt>
                <c:pt idx="5">
                  <c:v>310000</c:v>
                </c:pt>
                <c:pt idx="6">
                  <c:v>310000</c:v>
                </c:pt>
                <c:pt idx="7">
                  <c:v>310000</c:v>
                </c:pt>
                <c:pt idx="8">
                  <c:v>310000</c:v>
                </c:pt>
                <c:pt idx="9">
                  <c:v>310000</c:v>
                </c:pt>
                <c:pt idx="10">
                  <c:v>310000</c:v>
                </c:pt>
                <c:pt idx="11">
                  <c:v>310000</c:v>
                </c:pt>
              </c:numCache>
            </c:numRef>
          </c:val>
          <c:smooth val="0"/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358073648"/>
        <c:axId val="358074824"/>
      </c:lineChart>
      <c:catAx>
        <c:axId val="3580736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Month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074824"/>
        <c:crosses val="autoZero"/>
        <c:auto val="1"/>
        <c:lblAlgn val="ctr"/>
        <c:lblOffset val="100"/>
        <c:noMultiLvlLbl val="0"/>
      </c:catAx>
      <c:valAx>
        <c:axId val="358074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Forecast Revenue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0736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14300" y="7277100"/>
    <xdr:ext cx="10467975" cy="6905624"/>
    <xdr:graphicFrame macro="">
      <xdr:nvGraphicFramePr>
        <xdr:cNvPr id="3" name="Monthly Weighted Forecast" descr="Shows total and cumulative totals for the year." title="Monthly weighted forecast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Detailed leads tracking">
      <a:dk1>
        <a:srgbClr val="000000"/>
      </a:dk1>
      <a:lt1>
        <a:srgbClr val="FFFFFF"/>
      </a:lt1>
      <a:dk2>
        <a:srgbClr val="4D4646"/>
      </a:dk2>
      <a:lt2>
        <a:srgbClr val="FFFBEF"/>
      </a:lt2>
      <a:accent1>
        <a:srgbClr val="FFE184"/>
      </a:accent1>
      <a:accent2>
        <a:srgbClr val="66ADA6"/>
      </a:accent2>
      <a:accent3>
        <a:srgbClr val="83AC79"/>
      </a:accent3>
      <a:accent4>
        <a:srgbClr val="FEBF66"/>
      </a:accent4>
      <a:accent5>
        <a:srgbClr val="DB7057"/>
      </a:accent5>
      <a:accent6>
        <a:srgbClr val="A57389"/>
      </a:accent6>
      <a:hlink>
        <a:srgbClr val="66ADA6"/>
      </a:hlink>
      <a:folHlink>
        <a:srgbClr val="A57389"/>
      </a:folHlink>
    </a:clrScheme>
    <a:fontScheme name="Detailed leads tracking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4" tint="-0.499984740745262"/>
    <pageSetUpPr autoPageBreaks="0" fitToPage="1"/>
  </sheetPr>
  <dimension ref="B1:J33"/>
  <sheetViews>
    <sheetView showGridLines="0" tabSelected="1" workbookViewId="0"/>
  </sheetViews>
  <sheetFormatPr defaultRowHeight="15" x14ac:dyDescent="0.25"/>
  <cols>
    <col min="1" max="1" width="1.7109375" customWidth="1"/>
    <col min="2" max="2" width="29.85546875" customWidth="1"/>
    <col min="3" max="3" width="22" customWidth="1"/>
    <col min="4" max="4" width="13.7109375" customWidth="1"/>
    <col min="5" max="5" width="17.5703125" customWidth="1"/>
    <col min="6" max="6" width="12.28515625" customWidth="1"/>
    <col min="7" max="7" width="22.5703125" customWidth="1"/>
    <col min="8" max="8" width="10.5703125" customWidth="1"/>
    <col min="9" max="9" width="14.85546875" customWidth="1"/>
    <col min="10" max="10" width="13.140625" customWidth="1"/>
  </cols>
  <sheetData>
    <row r="1" spans="2:10" ht="9.9499999999999993" customHeight="1" x14ac:dyDescent="0.25"/>
    <row r="2" spans="2:10" ht="43.5" customHeight="1" thickBot="1" x14ac:dyDescent="0.3">
      <c r="B2" s="2" t="s">
        <v>0</v>
      </c>
      <c r="C2" s="2"/>
      <c r="D2" s="2"/>
      <c r="E2" s="2"/>
      <c r="F2" s="2"/>
      <c r="G2" s="2"/>
      <c r="H2" s="2"/>
      <c r="I2" s="2"/>
      <c r="J2" s="2"/>
    </row>
    <row r="3" spans="2:10" ht="33.75" customHeight="1" thickTop="1" thickBot="1" x14ac:dyDescent="0.3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x14ac:dyDescent="0.25">
      <c r="B4" s="4" t="s">
        <v>2</v>
      </c>
      <c r="C4" s="4"/>
      <c r="D4" s="4"/>
      <c r="E4" s="4"/>
      <c r="F4" s="4"/>
      <c r="G4" s="4"/>
      <c r="H4" s="4"/>
      <c r="I4" s="4"/>
      <c r="J4" s="4"/>
    </row>
    <row r="5" spans="2:10" ht="12.75" customHeight="1" x14ac:dyDescent="0.25"/>
    <row r="6" spans="2:10" ht="18.75" x14ac:dyDescent="0.3">
      <c r="B6" s="5" t="s">
        <v>3</v>
      </c>
      <c r="J6" s="6" t="str">
        <f>B2&amp;" CONFIDENTIAL"</f>
        <v>[Company Name]   CONFIDENTIAL</v>
      </c>
    </row>
    <row r="7" spans="2:10" ht="32.1" customHeight="1" x14ac:dyDescent="0.25">
      <c r="B7" s="16" t="s">
        <v>15</v>
      </c>
      <c r="C7" s="17" t="s">
        <v>16</v>
      </c>
      <c r="D7" s="17" t="s">
        <v>17</v>
      </c>
      <c r="E7" s="17" t="s">
        <v>18</v>
      </c>
      <c r="F7" s="17" t="s">
        <v>19</v>
      </c>
      <c r="G7" s="32" t="s">
        <v>20</v>
      </c>
      <c r="H7" s="33" t="s">
        <v>21</v>
      </c>
      <c r="I7" s="34" t="s">
        <v>22</v>
      </c>
      <c r="J7" s="35" t="s">
        <v>23</v>
      </c>
    </row>
    <row r="8" spans="2:10" x14ac:dyDescent="0.25">
      <c r="B8" s="18" t="s">
        <v>4</v>
      </c>
      <c r="C8" s="19"/>
      <c r="D8" s="19"/>
      <c r="E8" s="19"/>
      <c r="F8" s="19" t="s">
        <v>5</v>
      </c>
      <c r="G8" s="20">
        <v>300000</v>
      </c>
      <c r="H8" s="21">
        <v>0.9</v>
      </c>
      <c r="I8" s="19" t="s">
        <v>6</v>
      </c>
      <c r="J8" s="22">
        <f>'Lead Data'!$G8*'Lead Data'!$H8</f>
        <v>270000</v>
      </c>
    </row>
    <row r="9" spans="2:10" x14ac:dyDescent="0.25">
      <c r="B9" s="23" t="s">
        <v>7</v>
      </c>
      <c r="C9" s="24"/>
      <c r="D9" s="24"/>
      <c r="E9" s="24"/>
      <c r="F9" s="24" t="s">
        <v>5</v>
      </c>
      <c r="G9" s="25">
        <v>200000</v>
      </c>
      <c r="H9" s="26">
        <v>0.1</v>
      </c>
      <c r="I9" s="24" t="s">
        <v>8</v>
      </c>
      <c r="J9" s="27">
        <f>'Lead Data'!$G9*'Lead Data'!$H9</f>
        <v>20000</v>
      </c>
    </row>
    <row r="10" spans="2:10" x14ac:dyDescent="0.25">
      <c r="B10" s="18" t="s">
        <v>9</v>
      </c>
      <c r="C10" s="19"/>
      <c r="D10" s="19"/>
      <c r="E10" s="19"/>
      <c r="F10" s="19" t="s">
        <v>10</v>
      </c>
      <c r="G10" s="20">
        <v>100000</v>
      </c>
      <c r="H10" s="21">
        <v>0.2</v>
      </c>
      <c r="I10" s="19" t="s">
        <v>11</v>
      </c>
      <c r="J10" s="22">
        <f>'Lead Data'!$G10*'Lead Data'!$H10</f>
        <v>20000</v>
      </c>
    </row>
    <row r="11" spans="2:10" x14ac:dyDescent="0.25">
      <c r="B11" s="28"/>
      <c r="C11" s="29"/>
      <c r="D11" s="29"/>
      <c r="E11" s="29"/>
      <c r="F11" s="29"/>
      <c r="G11" s="25"/>
      <c r="H11" s="26"/>
      <c r="I11" s="29"/>
      <c r="J11" s="27">
        <f>'Lead Data'!$G11*'Lead Data'!$H11</f>
        <v>0</v>
      </c>
    </row>
    <row r="12" spans="2:10" x14ac:dyDescent="0.25">
      <c r="B12" s="30"/>
      <c r="C12" s="31"/>
      <c r="D12" s="31"/>
      <c r="E12" s="31"/>
      <c r="F12" s="31"/>
      <c r="G12" s="20"/>
      <c r="H12" s="21"/>
      <c r="I12" s="31"/>
      <c r="J12" s="22">
        <f>'Lead Data'!$G12*'Lead Data'!$H12</f>
        <v>0</v>
      </c>
    </row>
    <row r="13" spans="2:10" x14ac:dyDescent="0.25">
      <c r="B13" s="28"/>
      <c r="C13" s="29"/>
      <c r="D13" s="29"/>
      <c r="E13" s="29"/>
      <c r="F13" s="29"/>
      <c r="G13" s="25"/>
      <c r="H13" s="26"/>
      <c r="I13" s="29"/>
      <c r="J13" s="27">
        <f>'Lead Data'!$G13*'Lead Data'!$H13</f>
        <v>0</v>
      </c>
    </row>
    <row r="14" spans="2:10" x14ac:dyDescent="0.25">
      <c r="B14" s="30"/>
      <c r="C14" s="31"/>
      <c r="D14" s="31"/>
      <c r="E14" s="31"/>
      <c r="F14" s="31"/>
      <c r="G14" s="20"/>
      <c r="H14" s="21"/>
      <c r="I14" s="31"/>
      <c r="J14" s="22">
        <f>'Lead Data'!$G14*'Lead Data'!$H14</f>
        <v>0</v>
      </c>
    </row>
    <row r="15" spans="2:10" x14ac:dyDescent="0.25">
      <c r="B15" s="28"/>
      <c r="C15" s="29"/>
      <c r="D15" s="29"/>
      <c r="E15" s="29"/>
      <c r="F15" s="29"/>
      <c r="G15" s="25"/>
      <c r="H15" s="26"/>
      <c r="I15" s="29"/>
      <c r="J15" s="27">
        <f>'Lead Data'!$G15*'Lead Data'!$H15</f>
        <v>0</v>
      </c>
    </row>
    <row r="16" spans="2:10" x14ac:dyDescent="0.25">
      <c r="B16" s="30"/>
      <c r="C16" s="31"/>
      <c r="D16" s="31"/>
      <c r="E16" s="31"/>
      <c r="F16" s="31"/>
      <c r="G16" s="20"/>
      <c r="H16" s="21"/>
      <c r="I16" s="31"/>
      <c r="J16" s="22">
        <f>'Lead Data'!$G16*'Lead Data'!$H16</f>
        <v>0</v>
      </c>
    </row>
    <row r="17" spans="2:10" x14ac:dyDescent="0.25">
      <c r="B17" s="28"/>
      <c r="C17" s="29"/>
      <c r="D17" s="29"/>
      <c r="E17" s="29"/>
      <c r="F17" s="29"/>
      <c r="G17" s="25"/>
      <c r="H17" s="26"/>
      <c r="I17" s="29"/>
      <c r="J17" s="27">
        <f>'Lead Data'!$G17*'Lead Data'!$H17</f>
        <v>0</v>
      </c>
    </row>
    <row r="18" spans="2:10" x14ac:dyDescent="0.25">
      <c r="B18" s="30"/>
      <c r="C18" s="31"/>
      <c r="D18" s="31"/>
      <c r="E18" s="31"/>
      <c r="F18" s="31"/>
      <c r="G18" s="20"/>
      <c r="H18" s="21"/>
      <c r="I18" s="31"/>
      <c r="J18" s="22">
        <f>'Lead Data'!$G18*'Lead Data'!$H18</f>
        <v>0</v>
      </c>
    </row>
    <row r="19" spans="2:10" x14ac:dyDescent="0.25">
      <c r="B19" s="28"/>
      <c r="C19" s="29"/>
      <c r="D19" s="29"/>
      <c r="E19" s="29"/>
      <c r="F19" s="29"/>
      <c r="G19" s="25"/>
      <c r="H19" s="26"/>
      <c r="I19" s="29"/>
      <c r="J19" s="27">
        <f>'Lead Data'!$G19*'Lead Data'!$H19</f>
        <v>0</v>
      </c>
    </row>
    <row r="20" spans="2:10" x14ac:dyDescent="0.25">
      <c r="B20" s="30"/>
      <c r="C20" s="31"/>
      <c r="D20" s="31"/>
      <c r="E20" s="31"/>
      <c r="F20" s="31"/>
      <c r="G20" s="20"/>
      <c r="H20" s="21"/>
      <c r="I20" s="31"/>
      <c r="J20" s="22">
        <f>'Lead Data'!$G20*'Lead Data'!$H20</f>
        <v>0</v>
      </c>
    </row>
    <row r="21" spans="2:10" x14ac:dyDescent="0.25">
      <c r="B21" s="28"/>
      <c r="C21" s="29"/>
      <c r="D21" s="29"/>
      <c r="E21" s="29"/>
      <c r="F21" s="29"/>
      <c r="G21" s="25"/>
      <c r="H21" s="26"/>
      <c r="I21" s="29"/>
      <c r="J21" s="27">
        <f>'Lead Data'!$G21*'Lead Data'!$H21</f>
        <v>0</v>
      </c>
    </row>
    <row r="22" spans="2:10" x14ac:dyDescent="0.25">
      <c r="B22" s="30"/>
      <c r="C22" s="31"/>
      <c r="D22" s="31"/>
      <c r="E22" s="31"/>
      <c r="F22" s="31"/>
      <c r="G22" s="20"/>
      <c r="H22" s="21"/>
      <c r="I22" s="31"/>
      <c r="J22" s="22">
        <f>'Lead Data'!$G22*'Lead Data'!$H22</f>
        <v>0</v>
      </c>
    </row>
    <row r="23" spans="2:10" x14ac:dyDescent="0.25">
      <c r="B23" s="28"/>
      <c r="C23" s="29"/>
      <c r="D23" s="29"/>
      <c r="E23" s="29"/>
      <c r="F23" s="29"/>
      <c r="G23" s="25"/>
      <c r="H23" s="26"/>
      <c r="I23" s="29"/>
      <c r="J23" s="27">
        <f>'Lead Data'!$G23*'Lead Data'!$H23</f>
        <v>0</v>
      </c>
    </row>
    <row r="24" spans="2:10" x14ac:dyDescent="0.25">
      <c r="B24" s="30"/>
      <c r="C24" s="31"/>
      <c r="D24" s="31"/>
      <c r="E24" s="31"/>
      <c r="F24" s="31"/>
      <c r="G24" s="20"/>
      <c r="H24" s="21"/>
      <c r="I24" s="31"/>
      <c r="J24" s="22">
        <f>'Lead Data'!$G24*'Lead Data'!$H24</f>
        <v>0</v>
      </c>
    </row>
    <row r="25" spans="2:10" x14ac:dyDescent="0.25">
      <c r="B25" s="28"/>
      <c r="C25" s="29"/>
      <c r="D25" s="29"/>
      <c r="E25" s="29"/>
      <c r="F25" s="29"/>
      <c r="G25" s="25"/>
      <c r="H25" s="26"/>
      <c r="I25" s="29"/>
      <c r="J25" s="27">
        <f>'Lead Data'!$G25*'Lead Data'!$H25</f>
        <v>0</v>
      </c>
    </row>
    <row r="26" spans="2:10" x14ac:dyDescent="0.25">
      <c r="B26" s="30"/>
      <c r="C26" s="31"/>
      <c r="D26" s="31"/>
      <c r="E26" s="31"/>
      <c r="F26" s="31"/>
      <c r="G26" s="20"/>
      <c r="H26" s="21"/>
      <c r="I26" s="31"/>
      <c r="J26" s="22">
        <f>'Lead Data'!$G26*'Lead Data'!$H26</f>
        <v>0</v>
      </c>
    </row>
    <row r="27" spans="2:10" x14ac:dyDescent="0.25">
      <c r="B27" s="28"/>
      <c r="C27" s="29"/>
      <c r="D27" s="29"/>
      <c r="E27" s="29"/>
      <c r="F27" s="29"/>
      <c r="G27" s="25"/>
      <c r="H27" s="26"/>
      <c r="I27" s="29"/>
      <c r="J27" s="27">
        <f>'Lead Data'!$G27*'Lead Data'!$H27</f>
        <v>0</v>
      </c>
    </row>
    <row r="28" spans="2:10" x14ac:dyDescent="0.25">
      <c r="B28" s="30"/>
      <c r="C28" s="31"/>
      <c r="D28" s="31"/>
      <c r="E28" s="31"/>
      <c r="F28" s="31"/>
      <c r="G28" s="20"/>
      <c r="H28" s="21"/>
      <c r="I28" s="31"/>
      <c r="J28" s="22">
        <f>'Lead Data'!$G28*'Lead Data'!$H28</f>
        <v>0</v>
      </c>
    </row>
    <row r="29" spans="2:10" x14ac:dyDescent="0.25">
      <c r="B29" s="28"/>
      <c r="C29" s="29"/>
      <c r="D29" s="29"/>
      <c r="E29" s="29"/>
      <c r="F29" s="29"/>
      <c r="G29" s="25"/>
      <c r="H29" s="26"/>
      <c r="I29" s="29"/>
      <c r="J29" s="27">
        <f>'Lead Data'!$G29*'Lead Data'!$H29</f>
        <v>0</v>
      </c>
    </row>
    <row r="30" spans="2:10" x14ac:dyDescent="0.25">
      <c r="B30" s="30"/>
      <c r="C30" s="31"/>
      <c r="D30" s="31"/>
      <c r="E30" s="31"/>
      <c r="F30" s="31"/>
      <c r="G30" s="20"/>
      <c r="H30" s="21"/>
      <c r="I30" s="31"/>
      <c r="J30" s="22">
        <f>'Lead Data'!$G30*'Lead Data'!$H30</f>
        <v>0</v>
      </c>
    </row>
    <row r="31" spans="2:10" ht="15.75" thickBot="1" x14ac:dyDescent="0.3">
      <c r="B31" s="28"/>
      <c r="C31" s="29"/>
      <c r="D31" s="29"/>
      <c r="E31" s="29"/>
      <c r="F31" s="29"/>
      <c r="G31" s="25"/>
      <c r="H31" s="26"/>
      <c r="I31" s="29"/>
      <c r="J31" s="27">
        <f>'Lead Data'!$G31*'Lead Data'!$H31</f>
        <v>0</v>
      </c>
    </row>
    <row r="32" spans="2:10" ht="16.5" thickTop="1" thickBot="1" x14ac:dyDescent="0.3">
      <c r="B32" s="11" t="s">
        <v>12</v>
      </c>
      <c r="C32" s="12"/>
      <c r="D32" s="12"/>
      <c r="E32" s="12"/>
      <c r="F32" s="12"/>
      <c r="G32" s="13">
        <f>SUBTOTAL(109,'Lead Data'!$G$8:$G$31)</f>
        <v>600000</v>
      </c>
      <c r="H32" s="15"/>
      <c r="I32" s="12"/>
      <c r="J32" s="14">
        <f>SUBTOTAL(109,'Lead Data'!$J$8:$J$31)</f>
        <v>310000</v>
      </c>
    </row>
    <row r="33" ht="15.75" thickTop="1" x14ac:dyDescent="0.25"/>
  </sheetData>
  <printOptions horizontalCentered="1"/>
  <pageMargins left="0.4" right="0.4" top="0.4" bottom="0.4" header="0.3" footer="0.3"/>
  <pageSetup scale="83" fitToHeight="0" orientation="landscape" r:id="rId1"/>
  <headerFooter differentFirst="1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4"/>
    <pageSetUpPr autoPageBreaks="0" fitToPage="1"/>
  </sheetPr>
  <dimension ref="A1:N34"/>
  <sheetViews>
    <sheetView showGridLines="0" zoomScaleNormal="100" workbookViewId="0"/>
  </sheetViews>
  <sheetFormatPr defaultRowHeight="12.75" x14ac:dyDescent="0.25"/>
  <cols>
    <col min="1" max="1" width="1.7109375" style="1" customWidth="1"/>
    <col min="2" max="2" width="25.7109375" style="1" customWidth="1"/>
    <col min="3" max="13" width="10.7109375" style="1" customWidth="1"/>
    <col min="14" max="14" width="13.28515625" style="1" customWidth="1"/>
    <col min="15" max="16384" width="9.140625" style="1"/>
  </cols>
  <sheetData>
    <row r="1" spans="1:14" ht="9.9499999999999993" customHeight="1" x14ac:dyDescent="0.25">
      <c r="A1"/>
      <c r="B1"/>
      <c r="C1"/>
      <c r="D1"/>
      <c r="E1"/>
      <c r="F1"/>
      <c r="G1"/>
      <c r="H1"/>
      <c r="I1"/>
      <c r="J1"/>
    </row>
    <row r="2" spans="1:14" customFormat="1" ht="43.5" customHeight="1" thickBot="1" x14ac:dyDescent="0.3">
      <c r="B2" s="2" t="str">
        <f>'Lead Data'!B2</f>
        <v xml:space="preserve">[Company Name]  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customFormat="1" ht="33.75" customHeight="1" thickTop="1" thickBot="1" x14ac:dyDescent="0.3"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15" x14ac:dyDescent="0.25">
      <c r="A4"/>
      <c r="B4" s="10" t="str">
        <f>'Lead Data'!B4</f>
        <v>[Date]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12.75" customHeight="1" x14ac:dyDescent="0.25">
      <c r="A5"/>
      <c r="B5"/>
      <c r="C5"/>
      <c r="D5"/>
      <c r="E5"/>
      <c r="F5"/>
      <c r="G5"/>
      <c r="H5"/>
      <c r="I5"/>
      <c r="J5"/>
      <c r="K5"/>
      <c r="L5"/>
      <c r="M5"/>
      <c r="N5"/>
    </row>
    <row r="6" spans="1:14" ht="18.75" customHeight="1" thickBot="1" x14ac:dyDescent="0.35">
      <c r="A6"/>
      <c r="B6" s="5" t="s">
        <v>3</v>
      </c>
      <c r="C6"/>
      <c r="D6"/>
      <c r="E6"/>
      <c r="F6"/>
      <c r="G6"/>
      <c r="H6"/>
      <c r="I6"/>
      <c r="J6" s="6"/>
      <c r="K6" s="6"/>
      <c r="L6" s="6"/>
      <c r="M6" s="6"/>
      <c r="N6" s="6" t="str">
        <f>B2&amp;" CONFIDENTIAL"</f>
        <v>[Company Name]   CONFIDENTIAL</v>
      </c>
    </row>
    <row r="7" spans="1:14" ht="33" customHeight="1" thickTop="1" x14ac:dyDescent="0.25">
      <c r="A7"/>
      <c r="B7" s="7" t="s">
        <v>13</v>
      </c>
      <c r="C7" s="42" t="s">
        <v>24</v>
      </c>
      <c r="D7" s="43" t="s">
        <v>25</v>
      </c>
      <c r="E7" s="43" t="s">
        <v>26</v>
      </c>
      <c r="F7" s="44" t="s">
        <v>27</v>
      </c>
      <c r="G7" s="42" t="s">
        <v>28</v>
      </c>
      <c r="H7" s="43" t="s">
        <v>29</v>
      </c>
      <c r="I7" s="43" t="s">
        <v>30</v>
      </c>
      <c r="J7" s="43" t="s">
        <v>31</v>
      </c>
      <c r="K7" s="43" t="s">
        <v>32</v>
      </c>
      <c r="L7" s="43" t="s">
        <v>33</v>
      </c>
      <c r="M7" s="43" t="s">
        <v>34</v>
      </c>
      <c r="N7" s="43" t="s">
        <v>35</v>
      </c>
    </row>
    <row r="8" spans="1:14" ht="15" x14ac:dyDescent="0.25">
      <c r="A8"/>
      <c r="B8" s="9" t="str">
        <f>IF('Lead Data'!B8 &lt;&gt; "", 'Lead Data'!B8, "")</f>
        <v>A. Datum Corporation</v>
      </c>
      <c r="C8" s="36">
        <f>IF('Lead Data'!$I8 = "January",'Lead Data'!$J8,0)</f>
        <v>270000</v>
      </c>
      <c r="D8" s="37">
        <f>IF('Lead Data'!$I8 = "February",'Lead Data'!$J8,0)</f>
        <v>0</v>
      </c>
      <c r="E8" s="37">
        <f>IF('Lead Data'!$I8 = "March",'Lead Data'!$J8,0)</f>
        <v>0</v>
      </c>
      <c r="F8" s="38">
        <f>IF('Lead Data'!$I8 = "April",'Lead Data'!$J8,0)</f>
        <v>0</v>
      </c>
      <c r="G8" s="36">
        <f>IF('Lead Data'!$I8 = "May",'Lead Data'!$J8,0)</f>
        <v>0</v>
      </c>
      <c r="H8" s="37">
        <f>IF('Lead Data'!$I8 = "June",'Lead Data'!$J8,0)</f>
        <v>0</v>
      </c>
      <c r="I8" s="37">
        <f>IF('Lead Data'!$I8 = "July",'Lead Data'!$J8,0)</f>
        <v>0</v>
      </c>
      <c r="J8" s="37">
        <f>IF('Lead Data'!$I8 = "August",'Lead Data'!$J8,0)</f>
        <v>0</v>
      </c>
      <c r="K8" s="37">
        <f>IF('Lead Data'!$I8 = "September",'Lead Data'!$J8,0)</f>
        <v>0</v>
      </c>
      <c r="L8" s="37">
        <f>IF('Lead Data'!$I8 = "October",'Lead Data'!$J8,0)</f>
        <v>0</v>
      </c>
      <c r="M8" s="37">
        <f>IF('Lead Data'!$I8 = "November",'Lead Data'!$J8,0)</f>
        <v>0</v>
      </c>
      <c r="N8" s="37">
        <f>IF('Lead Data'!$I8 = "December",'Lead Data'!$J8,0)</f>
        <v>0</v>
      </c>
    </row>
    <row r="9" spans="1:14" ht="15" x14ac:dyDescent="0.25">
      <c r="A9"/>
      <c r="B9" s="9" t="str">
        <f>IF('Lead Data'!B9 &lt;&gt; "", 'Lead Data'!B9, "")</f>
        <v>Adventure Works</v>
      </c>
      <c r="C9" s="36">
        <f>IF('Lead Data'!$I9 = "January",'Lead Data'!$J9,0)</f>
        <v>0</v>
      </c>
      <c r="D9" s="37">
        <f>IF('Lead Data'!$I9 = "February",'Lead Data'!$J9,0)</f>
        <v>20000</v>
      </c>
      <c r="E9" s="37">
        <f>IF('Lead Data'!$I9 = "March",'Lead Data'!$J9,0)</f>
        <v>0</v>
      </c>
      <c r="F9" s="38">
        <f>IF('Lead Data'!$I9 = "April",'Lead Data'!$J9,0)</f>
        <v>0</v>
      </c>
      <c r="G9" s="36">
        <f>IF('Lead Data'!$I9 = "May",'Lead Data'!$J9,0)</f>
        <v>0</v>
      </c>
      <c r="H9" s="37">
        <f>IF('Lead Data'!$I9 = "June",'Lead Data'!$J9,0)</f>
        <v>0</v>
      </c>
      <c r="I9" s="37">
        <f>IF('Lead Data'!$I9 = "July",'Lead Data'!$J9,0)</f>
        <v>0</v>
      </c>
      <c r="J9" s="37">
        <f>IF('Lead Data'!$I9 = "August",'Lead Data'!$J9,0)</f>
        <v>0</v>
      </c>
      <c r="K9" s="37">
        <f>IF('Lead Data'!$I9 = "September",'Lead Data'!$J9,0)</f>
        <v>0</v>
      </c>
      <c r="L9" s="37">
        <f>IF('Lead Data'!$I9 = "October",'Lead Data'!$J9,0)</f>
        <v>0</v>
      </c>
      <c r="M9" s="37">
        <f>IF('Lead Data'!$I9 = "November",'Lead Data'!$J9,0)</f>
        <v>0</v>
      </c>
      <c r="N9" s="37">
        <f>IF('Lead Data'!$I9 = "December",'Lead Data'!$J9,0)</f>
        <v>0</v>
      </c>
    </row>
    <row r="10" spans="1:14" ht="15" x14ac:dyDescent="0.25">
      <c r="A10"/>
      <c r="B10" s="9" t="str">
        <f>IF('Lead Data'!B10 &lt;&gt; "", 'Lead Data'!B10, "")</f>
        <v>Alpine Ski House</v>
      </c>
      <c r="C10" s="36">
        <f>IF('Lead Data'!$I10 = "January",'Lead Data'!$J10,0)</f>
        <v>0</v>
      </c>
      <c r="D10" s="37">
        <f>IF('Lead Data'!$I10 = "February",'Lead Data'!$J10,0)</f>
        <v>0</v>
      </c>
      <c r="E10" s="37">
        <f>IF('Lead Data'!$I10 = "March",'Lead Data'!$J10,0)</f>
        <v>20000</v>
      </c>
      <c r="F10" s="38">
        <f>IF('Lead Data'!$I10 = "April",'Lead Data'!$J10,0)</f>
        <v>0</v>
      </c>
      <c r="G10" s="36">
        <f>IF('Lead Data'!$I10 = "May",'Lead Data'!$J10,0)</f>
        <v>0</v>
      </c>
      <c r="H10" s="37">
        <f>IF('Lead Data'!$I10 = "June",'Lead Data'!$J10,0)</f>
        <v>0</v>
      </c>
      <c r="I10" s="37">
        <f>IF('Lead Data'!$I10 = "July",'Lead Data'!$J10,0)</f>
        <v>0</v>
      </c>
      <c r="J10" s="37">
        <f>IF('Lead Data'!$I10 = "August",'Lead Data'!$J10,0)</f>
        <v>0</v>
      </c>
      <c r="K10" s="37">
        <f>IF('Lead Data'!$I10 = "September",'Lead Data'!$J10,0)</f>
        <v>0</v>
      </c>
      <c r="L10" s="37">
        <f>IF('Lead Data'!$I10 = "October",'Lead Data'!$J10,0)</f>
        <v>0</v>
      </c>
      <c r="M10" s="37">
        <f>IF('Lead Data'!$I10 = "November",'Lead Data'!$J10,0)</f>
        <v>0</v>
      </c>
      <c r="N10" s="37">
        <f>IF('Lead Data'!$I10 = "December",'Lead Data'!$J10,0)</f>
        <v>0</v>
      </c>
    </row>
    <row r="11" spans="1:14" ht="15" x14ac:dyDescent="0.25">
      <c r="A11"/>
      <c r="B11" s="9" t="str">
        <f>IF('Lead Data'!B11 &lt;&gt; "", 'Lead Data'!B11, "")</f>
        <v/>
      </c>
      <c r="C11" s="36">
        <f>IF('Lead Data'!$I11 = "January",'Lead Data'!$J11,0)</f>
        <v>0</v>
      </c>
      <c r="D11" s="37">
        <f>IF('Lead Data'!$I11 = "February",'Lead Data'!$J11,0)</f>
        <v>0</v>
      </c>
      <c r="E11" s="37">
        <f>IF('Lead Data'!$I11 = "March",'Lead Data'!$J11,0)</f>
        <v>0</v>
      </c>
      <c r="F11" s="38">
        <f>IF('Lead Data'!$I11 = "April",'Lead Data'!$J11,0)</f>
        <v>0</v>
      </c>
      <c r="G11" s="36">
        <f>IF('Lead Data'!$I11 = "May",'Lead Data'!$J11,0)</f>
        <v>0</v>
      </c>
      <c r="H11" s="37">
        <f>IF('Lead Data'!$I11 = "June",'Lead Data'!$J11,0)</f>
        <v>0</v>
      </c>
      <c r="I11" s="37">
        <f>IF('Lead Data'!$I11 = "July",'Lead Data'!$J11,0)</f>
        <v>0</v>
      </c>
      <c r="J11" s="37">
        <f>IF('Lead Data'!$I11 = "August",'Lead Data'!$J11,0)</f>
        <v>0</v>
      </c>
      <c r="K11" s="37">
        <f>IF('Lead Data'!$I11 = "September",'Lead Data'!$J11,0)</f>
        <v>0</v>
      </c>
      <c r="L11" s="37">
        <f>IF('Lead Data'!$I11 = "October",'Lead Data'!$J11,0)</f>
        <v>0</v>
      </c>
      <c r="M11" s="37">
        <f>IF('Lead Data'!$I11 = "November",'Lead Data'!$J11,0)</f>
        <v>0</v>
      </c>
      <c r="N11" s="37">
        <f>IF('Lead Data'!$I11 = "December",'Lead Data'!$J11,0)</f>
        <v>0</v>
      </c>
    </row>
    <row r="12" spans="1:14" ht="15" x14ac:dyDescent="0.25">
      <c r="A12"/>
      <c r="B12" s="9" t="str">
        <f>IF('Lead Data'!B12 &lt;&gt; "", 'Lead Data'!B12, "")</f>
        <v/>
      </c>
      <c r="C12" s="36">
        <f>IF('Lead Data'!$I12 = "January",'Lead Data'!$J12,0)</f>
        <v>0</v>
      </c>
      <c r="D12" s="37">
        <f>IF('Lead Data'!$I12 = "February",'Lead Data'!$J12,0)</f>
        <v>0</v>
      </c>
      <c r="E12" s="37">
        <f>IF('Lead Data'!$I12 = "March",'Lead Data'!$J12,0)</f>
        <v>0</v>
      </c>
      <c r="F12" s="38">
        <f>IF('Lead Data'!$I12 = "April",'Lead Data'!$J12,0)</f>
        <v>0</v>
      </c>
      <c r="G12" s="36">
        <f>IF('Lead Data'!$I12 = "May",'Lead Data'!$J12,0)</f>
        <v>0</v>
      </c>
      <c r="H12" s="37">
        <f>IF('Lead Data'!$I12 = "June",'Lead Data'!$J12,0)</f>
        <v>0</v>
      </c>
      <c r="I12" s="37">
        <f>IF('Lead Data'!$I12 = "July",'Lead Data'!$J12,0)</f>
        <v>0</v>
      </c>
      <c r="J12" s="37">
        <f>IF('Lead Data'!$I12 = "August",'Lead Data'!$J12,0)</f>
        <v>0</v>
      </c>
      <c r="K12" s="37">
        <f>IF('Lead Data'!$I12 = "September",'Lead Data'!$J12,0)</f>
        <v>0</v>
      </c>
      <c r="L12" s="37">
        <f>IF('Lead Data'!$I12 = "October",'Lead Data'!$J12,0)</f>
        <v>0</v>
      </c>
      <c r="M12" s="37">
        <f>IF('Lead Data'!$I12 = "November",'Lead Data'!$J12,0)</f>
        <v>0</v>
      </c>
      <c r="N12" s="37">
        <f>IF('Lead Data'!$I12 = "December",'Lead Data'!$J12,0)</f>
        <v>0</v>
      </c>
    </row>
    <row r="13" spans="1:14" ht="15" x14ac:dyDescent="0.25">
      <c r="A13"/>
      <c r="B13" s="9" t="str">
        <f>IF('Lead Data'!B13 &lt;&gt; "", 'Lead Data'!B13, "")</f>
        <v/>
      </c>
      <c r="C13" s="36">
        <f>IF('Lead Data'!$I13 = "January",'Lead Data'!$J13,0)</f>
        <v>0</v>
      </c>
      <c r="D13" s="37">
        <f>IF('Lead Data'!$I13 = "February",'Lead Data'!$J13,0)</f>
        <v>0</v>
      </c>
      <c r="E13" s="37">
        <f>IF('Lead Data'!$I13 = "March",'Lead Data'!$J13,0)</f>
        <v>0</v>
      </c>
      <c r="F13" s="38">
        <f>IF('Lead Data'!$I13 = "April",'Lead Data'!$J13,0)</f>
        <v>0</v>
      </c>
      <c r="G13" s="36">
        <f>IF('Lead Data'!$I13 = "May",'Lead Data'!$J13,0)</f>
        <v>0</v>
      </c>
      <c r="H13" s="37">
        <f>IF('Lead Data'!$I13 = "June",'Lead Data'!$J13,0)</f>
        <v>0</v>
      </c>
      <c r="I13" s="37">
        <f>IF('Lead Data'!$I13 = "July",'Lead Data'!$J13,0)</f>
        <v>0</v>
      </c>
      <c r="J13" s="37">
        <f>IF('Lead Data'!$I13 = "August",'Lead Data'!$J13,0)</f>
        <v>0</v>
      </c>
      <c r="K13" s="37">
        <f>IF('Lead Data'!$I13 = "September",'Lead Data'!$J13,0)</f>
        <v>0</v>
      </c>
      <c r="L13" s="37">
        <f>IF('Lead Data'!$I13 = "October",'Lead Data'!$J13,0)</f>
        <v>0</v>
      </c>
      <c r="M13" s="37">
        <f>IF('Lead Data'!$I13 = "November",'Lead Data'!$J13,0)</f>
        <v>0</v>
      </c>
      <c r="N13" s="37">
        <f>IF('Lead Data'!$I13 = "December",'Lead Data'!$J13,0)</f>
        <v>0</v>
      </c>
    </row>
    <row r="14" spans="1:14" ht="15" x14ac:dyDescent="0.25">
      <c r="A14"/>
      <c r="B14" s="9" t="str">
        <f>IF('Lead Data'!B14 &lt;&gt; "", 'Lead Data'!B14, "")</f>
        <v/>
      </c>
      <c r="C14" s="36">
        <f>IF('Lead Data'!$I14 = "January",'Lead Data'!$J14,0)</f>
        <v>0</v>
      </c>
      <c r="D14" s="37">
        <f>IF('Lead Data'!$I14 = "February",'Lead Data'!$J14,0)</f>
        <v>0</v>
      </c>
      <c r="E14" s="37">
        <f>IF('Lead Data'!$I14 = "March",'Lead Data'!$J14,0)</f>
        <v>0</v>
      </c>
      <c r="F14" s="38">
        <f>IF('Lead Data'!$I14 = "April",'Lead Data'!$J14,0)</f>
        <v>0</v>
      </c>
      <c r="G14" s="36">
        <f>IF('Lead Data'!$I14 = "May",'Lead Data'!$J14,0)</f>
        <v>0</v>
      </c>
      <c r="H14" s="37">
        <f>IF('Lead Data'!$I14 = "June",'Lead Data'!$J14,0)</f>
        <v>0</v>
      </c>
      <c r="I14" s="37">
        <f>IF('Lead Data'!$I14 = "July",'Lead Data'!$J14,0)</f>
        <v>0</v>
      </c>
      <c r="J14" s="37">
        <f>IF('Lead Data'!$I14 = "August",'Lead Data'!$J14,0)</f>
        <v>0</v>
      </c>
      <c r="K14" s="37">
        <f>IF('Lead Data'!$I14 = "September",'Lead Data'!$J14,0)</f>
        <v>0</v>
      </c>
      <c r="L14" s="37">
        <f>IF('Lead Data'!$I14 = "October",'Lead Data'!$J14,0)</f>
        <v>0</v>
      </c>
      <c r="M14" s="37">
        <f>IF('Lead Data'!$I14 = "November",'Lead Data'!$J14,0)</f>
        <v>0</v>
      </c>
      <c r="N14" s="37">
        <f>IF('Lead Data'!$I14 = "December",'Lead Data'!$J14,0)</f>
        <v>0</v>
      </c>
    </row>
    <row r="15" spans="1:14" ht="15" x14ac:dyDescent="0.25">
      <c r="A15"/>
      <c r="B15" s="9" t="str">
        <f>IF('Lead Data'!B15 &lt;&gt; "", 'Lead Data'!B15, "")</f>
        <v/>
      </c>
      <c r="C15" s="36">
        <f>IF('Lead Data'!$I15 = "January",'Lead Data'!$J15,0)</f>
        <v>0</v>
      </c>
      <c r="D15" s="37">
        <f>IF('Lead Data'!$I15 = "February",'Lead Data'!$J15,0)</f>
        <v>0</v>
      </c>
      <c r="E15" s="37">
        <f>IF('Lead Data'!$I15 = "March",'Lead Data'!$J15,0)</f>
        <v>0</v>
      </c>
      <c r="F15" s="38">
        <f>IF('Lead Data'!$I15 = "April",'Lead Data'!$J15,0)</f>
        <v>0</v>
      </c>
      <c r="G15" s="36">
        <f>IF('Lead Data'!$I15 = "May",'Lead Data'!$J15,0)</f>
        <v>0</v>
      </c>
      <c r="H15" s="37">
        <f>IF('Lead Data'!$I15 = "June",'Lead Data'!$J15,0)</f>
        <v>0</v>
      </c>
      <c r="I15" s="37">
        <f>IF('Lead Data'!$I15 = "July",'Lead Data'!$J15,0)</f>
        <v>0</v>
      </c>
      <c r="J15" s="37">
        <f>IF('Lead Data'!$I15 = "August",'Lead Data'!$J15,0)</f>
        <v>0</v>
      </c>
      <c r="K15" s="37">
        <f>IF('Lead Data'!$I15 = "September",'Lead Data'!$J15,0)</f>
        <v>0</v>
      </c>
      <c r="L15" s="37">
        <f>IF('Lead Data'!$I15 = "October",'Lead Data'!$J15,0)</f>
        <v>0</v>
      </c>
      <c r="M15" s="37">
        <f>IF('Lead Data'!$I15 = "November",'Lead Data'!$J15,0)</f>
        <v>0</v>
      </c>
      <c r="N15" s="37">
        <f>IF('Lead Data'!$I15 = "December",'Lead Data'!$J15,0)</f>
        <v>0</v>
      </c>
    </row>
    <row r="16" spans="1:14" ht="15" x14ac:dyDescent="0.25">
      <c r="A16"/>
      <c r="B16" s="9" t="str">
        <f>IF('Lead Data'!B16 &lt;&gt; "", 'Lead Data'!B16, "")</f>
        <v/>
      </c>
      <c r="C16" s="36">
        <f>IF('Lead Data'!$I16 = "January",'Lead Data'!$J16,0)</f>
        <v>0</v>
      </c>
      <c r="D16" s="37">
        <f>IF('Lead Data'!$I16 = "February",'Lead Data'!$J16,0)</f>
        <v>0</v>
      </c>
      <c r="E16" s="37">
        <f>IF('Lead Data'!$I16 = "March",'Lead Data'!$J16,0)</f>
        <v>0</v>
      </c>
      <c r="F16" s="38">
        <f>IF('Lead Data'!$I16 = "April",'Lead Data'!$J16,0)</f>
        <v>0</v>
      </c>
      <c r="G16" s="36">
        <f>IF('Lead Data'!$I16 = "May",'Lead Data'!$J16,0)</f>
        <v>0</v>
      </c>
      <c r="H16" s="37">
        <f>IF('Lead Data'!$I16 = "June",'Lead Data'!$J16,0)</f>
        <v>0</v>
      </c>
      <c r="I16" s="37">
        <f>IF('Lead Data'!$I16 = "July",'Lead Data'!$J16,0)</f>
        <v>0</v>
      </c>
      <c r="J16" s="37">
        <f>IF('Lead Data'!$I16 = "August",'Lead Data'!$J16,0)</f>
        <v>0</v>
      </c>
      <c r="K16" s="37">
        <f>IF('Lead Data'!$I16 = "September",'Lead Data'!$J16,0)</f>
        <v>0</v>
      </c>
      <c r="L16" s="37">
        <f>IF('Lead Data'!$I16 = "October",'Lead Data'!$J16,0)</f>
        <v>0</v>
      </c>
      <c r="M16" s="37">
        <f>IF('Lead Data'!$I16 = "November",'Lead Data'!$J16,0)</f>
        <v>0</v>
      </c>
      <c r="N16" s="37">
        <f>IF('Lead Data'!$I16 = "December",'Lead Data'!$J16,0)</f>
        <v>0</v>
      </c>
    </row>
    <row r="17" spans="1:14" ht="15" x14ac:dyDescent="0.25">
      <c r="A17"/>
      <c r="B17" s="9" t="str">
        <f>IF('Lead Data'!B17 &lt;&gt; "", 'Lead Data'!B17, "")</f>
        <v/>
      </c>
      <c r="C17" s="36">
        <f>IF('Lead Data'!$I17 = "January",'Lead Data'!$J17,0)</f>
        <v>0</v>
      </c>
      <c r="D17" s="37">
        <f>IF('Lead Data'!$I17 = "February",'Lead Data'!$J17,0)</f>
        <v>0</v>
      </c>
      <c r="E17" s="37">
        <f>IF('Lead Data'!$I17 = "March",'Lead Data'!$J17,0)</f>
        <v>0</v>
      </c>
      <c r="F17" s="38">
        <f>IF('Lead Data'!$I17 = "April",'Lead Data'!$J17,0)</f>
        <v>0</v>
      </c>
      <c r="G17" s="36">
        <f>IF('Lead Data'!$I17 = "May",'Lead Data'!$J17,0)</f>
        <v>0</v>
      </c>
      <c r="H17" s="37">
        <f>IF('Lead Data'!$I17 = "June",'Lead Data'!$J17,0)</f>
        <v>0</v>
      </c>
      <c r="I17" s="37">
        <f>IF('Lead Data'!$I17 = "July",'Lead Data'!$J17,0)</f>
        <v>0</v>
      </c>
      <c r="J17" s="37">
        <f>IF('Lead Data'!$I17 = "August",'Lead Data'!$J17,0)</f>
        <v>0</v>
      </c>
      <c r="K17" s="37">
        <f>IF('Lead Data'!$I17 = "September",'Lead Data'!$J17,0)</f>
        <v>0</v>
      </c>
      <c r="L17" s="37">
        <f>IF('Lead Data'!$I17 = "October",'Lead Data'!$J17,0)</f>
        <v>0</v>
      </c>
      <c r="M17" s="37">
        <f>IF('Lead Data'!$I17 = "November",'Lead Data'!$J17,0)</f>
        <v>0</v>
      </c>
      <c r="N17" s="37">
        <f>IF('Lead Data'!$I17 = "December",'Lead Data'!$J17,0)</f>
        <v>0</v>
      </c>
    </row>
    <row r="18" spans="1:14" ht="15" x14ac:dyDescent="0.25">
      <c r="A18"/>
      <c r="B18" s="9" t="str">
        <f>IF('Lead Data'!B18 &lt;&gt; "", 'Lead Data'!B18, "")</f>
        <v/>
      </c>
      <c r="C18" s="36">
        <f>IF('Lead Data'!$I18 = "January",'Lead Data'!$J18,0)</f>
        <v>0</v>
      </c>
      <c r="D18" s="37">
        <f>IF('Lead Data'!$I18 = "February",'Lead Data'!$J18,0)</f>
        <v>0</v>
      </c>
      <c r="E18" s="37">
        <f>IF('Lead Data'!$I18 = "March",'Lead Data'!$J18,0)</f>
        <v>0</v>
      </c>
      <c r="F18" s="38">
        <f>IF('Lead Data'!$I18 = "April",'Lead Data'!$J18,0)</f>
        <v>0</v>
      </c>
      <c r="G18" s="36">
        <f>IF('Lead Data'!$I18 = "May",'Lead Data'!$J18,0)</f>
        <v>0</v>
      </c>
      <c r="H18" s="37">
        <f>IF('Lead Data'!$I18 = "June",'Lead Data'!$J18,0)</f>
        <v>0</v>
      </c>
      <c r="I18" s="37">
        <f>IF('Lead Data'!$I18 = "July",'Lead Data'!$J18,0)</f>
        <v>0</v>
      </c>
      <c r="J18" s="37">
        <f>IF('Lead Data'!$I18 = "August",'Lead Data'!$J18,0)</f>
        <v>0</v>
      </c>
      <c r="K18" s="37">
        <f>IF('Lead Data'!$I18 = "September",'Lead Data'!$J18,0)</f>
        <v>0</v>
      </c>
      <c r="L18" s="37">
        <f>IF('Lead Data'!$I18 = "October",'Lead Data'!$J18,0)</f>
        <v>0</v>
      </c>
      <c r="M18" s="37">
        <f>IF('Lead Data'!$I18 = "November",'Lead Data'!$J18,0)</f>
        <v>0</v>
      </c>
      <c r="N18" s="37">
        <f>IF('Lead Data'!$I18 = "December",'Lead Data'!$J18,0)</f>
        <v>0</v>
      </c>
    </row>
    <row r="19" spans="1:14" ht="15" x14ac:dyDescent="0.25">
      <c r="A19"/>
      <c r="B19" s="9" t="str">
        <f>IF('Lead Data'!B19 &lt;&gt; "", 'Lead Data'!B19, "")</f>
        <v/>
      </c>
      <c r="C19" s="36">
        <f>IF('Lead Data'!$I19 = "January",'Lead Data'!$J19,0)</f>
        <v>0</v>
      </c>
      <c r="D19" s="37">
        <f>IF('Lead Data'!$I19 = "February",'Lead Data'!$J19,0)</f>
        <v>0</v>
      </c>
      <c r="E19" s="37">
        <f>IF('Lead Data'!$I19 = "March",'Lead Data'!$J19,0)</f>
        <v>0</v>
      </c>
      <c r="F19" s="38">
        <f>IF('Lead Data'!$I19 = "April",'Lead Data'!$J19,0)</f>
        <v>0</v>
      </c>
      <c r="G19" s="36">
        <f>IF('Lead Data'!$I19 = "May",'Lead Data'!$J19,0)</f>
        <v>0</v>
      </c>
      <c r="H19" s="37">
        <f>IF('Lead Data'!$I19 = "June",'Lead Data'!$J19,0)</f>
        <v>0</v>
      </c>
      <c r="I19" s="37">
        <f>IF('Lead Data'!$I19 = "July",'Lead Data'!$J19,0)</f>
        <v>0</v>
      </c>
      <c r="J19" s="37">
        <f>IF('Lead Data'!$I19 = "August",'Lead Data'!$J19,0)</f>
        <v>0</v>
      </c>
      <c r="K19" s="37">
        <f>IF('Lead Data'!$I19 = "September",'Lead Data'!$J19,0)</f>
        <v>0</v>
      </c>
      <c r="L19" s="37">
        <f>IF('Lead Data'!$I19 = "October",'Lead Data'!$J19,0)</f>
        <v>0</v>
      </c>
      <c r="M19" s="37">
        <f>IF('Lead Data'!$I19 = "November",'Lead Data'!$J19,0)</f>
        <v>0</v>
      </c>
      <c r="N19" s="37">
        <f>IF('Lead Data'!$I19 = "December",'Lead Data'!$J19,0)</f>
        <v>0</v>
      </c>
    </row>
    <row r="20" spans="1:14" ht="15" x14ac:dyDescent="0.25">
      <c r="A20"/>
      <c r="B20" s="9" t="str">
        <f>IF('Lead Data'!B20 &lt;&gt; "", 'Lead Data'!B20, "")</f>
        <v/>
      </c>
      <c r="C20" s="36">
        <f>IF('Lead Data'!$I20 = "January",'Lead Data'!$J20,0)</f>
        <v>0</v>
      </c>
      <c r="D20" s="37">
        <f>IF('Lead Data'!$I20 = "February",'Lead Data'!$J20,0)</f>
        <v>0</v>
      </c>
      <c r="E20" s="37">
        <f>IF('Lead Data'!$I20 = "March",'Lead Data'!$J20,0)</f>
        <v>0</v>
      </c>
      <c r="F20" s="38">
        <f>IF('Lead Data'!$I20 = "April",'Lead Data'!$J20,0)</f>
        <v>0</v>
      </c>
      <c r="G20" s="36">
        <f>IF('Lead Data'!$I20 = "May",'Lead Data'!$J20,0)</f>
        <v>0</v>
      </c>
      <c r="H20" s="37">
        <f>IF('Lead Data'!$I20 = "June",'Lead Data'!$J20,0)</f>
        <v>0</v>
      </c>
      <c r="I20" s="37">
        <f>IF('Lead Data'!$I20 = "July",'Lead Data'!$J20,0)</f>
        <v>0</v>
      </c>
      <c r="J20" s="37">
        <f>IF('Lead Data'!$I20 = "August",'Lead Data'!$J20,0)</f>
        <v>0</v>
      </c>
      <c r="K20" s="37">
        <f>IF('Lead Data'!$I20 = "September",'Lead Data'!$J20,0)</f>
        <v>0</v>
      </c>
      <c r="L20" s="37">
        <f>IF('Lead Data'!$I20 = "October",'Lead Data'!$J20,0)</f>
        <v>0</v>
      </c>
      <c r="M20" s="37">
        <f>IF('Lead Data'!$I20 = "November",'Lead Data'!$J20,0)</f>
        <v>0</v>
      </c>
      <c r="N20" s="37">
        <f>IF('Lead Data'!$I20 = "December",'Lead Data'!$J20,0)</f>
        <v>0</v>
      </c>
    </row>
    <row r="21" spans="1:14" ht="15" x14ac:dyDescent="0.25">
      <c r="A21"/>
      <c r="B21" s="9" t="str">
        <f>IF('Lead Data'!B21 &lt;&gt; "", 'Lead Data'!B21, "")</f>
        <v/>
      </c>
      <c r="C21" s="36">
        <f>IF('Lead Data'!$I21 = "January",'Lead Data'!$J21,0)</f>
        <v>0</v>
      </c>
      <c r="D21" s="37">
        <f>IF('Lead Data'!$I21 = "February",'Lead Data'!$J21,0)</f>
        <v>0</v>
      </c>
      <c r="E21" s="37">
        <f>IF('Lead Data'!$I21 = "March",'Lead Data'!$J21,0)</f>
        <v>0</v>
      </c>
      <c r="F21" s="38">
        <f>IF('Lead Data'!$I21 = "April",'Lead Data'!$J21,0)</f>
        <v>0</v>
      </c>
      <c r="G21" s="36">
        <f>IF('Lead Data'!$I21 = "May",'Lead Data'!$J21,0)</f>
        <v>0</v>
      </c>
      <c r="H21" s="37">
        <f>IF('Lead Data'!$I21 = "June",'Lead Data'!$J21,0)</f>
        <v>0</v>
      </c>
      <c r="I21" s="37">
        <f>IF('Lead Data'!$I21 = "July",'Lead Data'!$J21,0)</f>
        <v>0</v>
      </c>
      <c r="J21" s="37">
        <f>IF('Lead Data'!$I21 = "August",'Lead Data'!$J21,0)</f>
        <v>0</v>
      </c>
      <c r="K21" s="37">
        <f>IF('Lead Data'!$I21 = "September",'Lead Data'!$J21,0)</f>
        <v>0</v>
      </c>
      <c r="L21" s="37">
        <f>IF('Lead Data'!$I21 = "October",'Lead Data'!$J21,0)</f>
        <v>0</v>
      </c>
      <c r="M21" s="37">
        <f>IF('Lead Data'!$I21 = "November",'Lead Data'!$J21,0)</f>
        <v>0</v>
      </c>
      <c r="N21" s="37">
        <f>IF('Lead Data'!$I21 = "December",'Lead Data'!$J21,0)</f>
        <v>0</v>
      </c>
    </row>
    <row r="22" spans="1:14" ht="15" x14ac:dyDescent="0.25">
      <c r="A22"/>
      <c r="B22" s="9" t="str">
        <f>IF('Lead Data'!B22 &lt;&gt; "", 'Lead Data'!B22, "")</f>
        <v/>
      </c>
      <c r="C22" s="36">
        <f>IF('Lead Data'!$I22 = "January",'Lead Data'!$J22,0)</f>
        <v>0</v>
      </c>
      <c r="D22" s="37">
        <f>IF('Lead Data'!$I22 = "February",'Lead Data'!$J22,0)</f>
        <v>0</v>
      </c>
      <c r="E22" s="37">
        <f>IF('Lead Data'!$I22 = "March",'Lead Data'!$J22,0)</f>
        <v>0</v>
      </c>
      <c r="F22" s="38">
        <f>IF('Lead Data'!$I22 = "April",'Lead Data'!$J22,0)</f>
        <v>0</v>
      </c>
      <c r="G22" s="36">
        <f>IF('Lead Data'!$I22 = "May",'Lead Data'!$J22,0)</f>
        <v>0</v>
      </c>
      <c r="H22" s="37">
        <f>IF('Lead Data'!$I22 = "June",'Lead Data'!$J22,0)</f>
        <v>0</v>
      </c>
      <c r="I22" s="37">
        <f>IF('Lead Data'!$I22 = "July",'Lead Data'!$J22,0)</f>
        <v>0</v>
      </c>
      <c r="J22" s="37">
        <f>IF('Lead Data'!$I22 = "August",'Lead Data'!$J22,0)</f>
        <v>0</v>
      </c>
      <c r="K22" s="37">
        <f>IF('Lead Data'!$I22 = "September",'Lead Data'!$J22,0)</f>
        <v>0</v>
      </c>
      <c r="L22" s="37">
        <f>IF('Lead Data'!$I22 = "October",'Lead Data'!$J22,0)</f>
        <v>0</v>
      </c>
      <c r="M22" s="37">
        <f>IF('Lead Data'!$I22 = "November",'Lead Data'!$J22,0)</f>
        <v>0</v>
      </c>
      <c r="N22" s="37">
        <f>IF('Lead Data'!$I22 = "December",'Lead Data'!$J22,0)</f>
        <v>0</v>
      </c>
    </row>
    <row r="23" spans="1:14" ht="15" x14ac:dyDescent="0.25">
      <c r="A23"/>
      <c r="B23" s="9" t="str">
        <f>IF('Lead Data'!B23 &lt;&gt; "", 'Lead Data'!B23, "")</f>
        <v/>
      </c>
      <c r="C23" s="36">
        <f>IF('Lead Data'!$I23 = "January",'Lead Data'!$J23,0)</f>
        <v>0</v>
      </c>
      <c r="D23" s="37">
        <f>IF('Lead Data'!$I23 = "February",'Lead Data'!$J23,0)</f>
        <v>0</v>
      </c>
      <c r="E23" s="37">
        <f>IF('Lead Data'!$I23 = "March",'Lead Data'!$J23,0)</f>
        <v>0</v>
      </c>
      <c r="F23" s="38">
        <f>IF('Lead Data'!$I23 = "April",'Lead Data'!$J23,0)</f>
        <v>0</v>
      </c>
      <c r="G23" s="36">
        <f>IF('Lead Data'!$I23 = "May",'Lead Data'!$J23,0)</f>
        <v>0</v>
      </c>
      <c r="H23" s="37">
        <f>IF('Lead Data'!$I23 = "June",'Lead Data'!$J23,0)</f>
        <v>0</v>
      </c>
      <c r="I23" s="37">
        <f>IF('Lead Data'!$I23 = "July",'Lead Data'!$J23,0)</f>
        <v>0</v>
      </c>
      <c r="J23" s="37">
        <f>IF('Lead Data'!$I23 = "August",'Lead Data'!$J23,0)</f>
        <v>0</v>
      </c>
      <c r="K23" s="37">
        <f>IF('Lead Data'!$I23 = "September",'Lead Data'!$J23,0)</f>
        <v>0</v>
      </c>
      <c r="L23" s="37">
        <f>IF('Lead Data'!$I23 = "October",'Lead Data'!$J23,0)</f>
        <v>0</v>
      </c>
      <c r="M23" s="37">
        <f>IF('Lead Data'!$I23 = "November",'Lead Data'!$J23,0)</f>
        <v>0</v>
      </c>
      <c r="N23" s="37">
        <f>IF('Lead Data'!$I23 = "December",'Lead Data'!$J23,0)</f>
        <v>0</v>
      </c>
    </row>
    <row r="24" spans="1:14" ht="15" x14ac:dyDescent="0.25">
      <c r="A24"/>
      <c r="B24" s="9" t="str">
        <f>IF('Lead Data'!B24 &lt;&gt; "", 'Lead Data'!B24, "")</f>
        <v/>
      </c>
      <c r="C24" s="36">
        <f>IF('Lead Data'!$I24 = "January",'Lead Data'!$J24,0)</f>
        <v>0</v>
      </c>
      <c r="D24" s="37">
        <f>IF('Lead Data'!$I24 = "February",'Lead Data'!$J24,0)</f>
        <v>0</v>
      </c>
      <c r="E24" s="37">
        <f>IF('Lead Data'!$I24 = "March",'Lead Data'!$J24,0)</f>
        <v>0</v>
      </c>
      <c r="F24" s="38">
        <f>IF('Lead Data'!$I24 = "April",'Lead Data'!$J24,0)</f>
        <v>0</v>
      </c>
      <c r="G24" s="36">
        <f>IF('Lead Data'!$I24 = "May",'Lead Data'!$J24,0)</f>
        <v>0</v>
      </c>
      <c r="H24" s="37">
        <f>IF('Lead Data'!$I24 = "June",'Lead Data'!$J24,0)</f>
        <v>0</v>
      </c>
      <c r="I24" s="37">
        <f>IF('Lead Data'!$I24 = "July",'Lead Data'!$J24,0)</f>
        <v>0</v>
      </c>
      <c r="J24" s="37">
        <f>IF('Lead Data'!$I24 = "August",'Lead Data'!$J24,0)</f>
        <v>0</v>
      </c>
      <c r="K24" s="37">
        <f>IF('Lead Data'!$I24 = "September",'Lead Data'!$J24,0)</f>
        <v>0</v>
      </c>
      <c r="L24" s="37">
        <f>IF('Lead Data'!$I24 = "October",'Lead Data'!$J24,0)</f>
        <v>0</v>
      </c>
      <c r="M24" s="37">
        <f>IF('Lead Data'!$I24 = "November",'Lead Data'!$J24,0)</f>
        <v>0</v>
      </c>
      <c r="N24" s="37">
        <f>IF('Lead Data'!$I24 = "December",'Lead Data'!$J24,0)</f>
        <v>0</v>
      </c>
    </row>
    <row r="25" spans="1:14" ht="15" x14ac:dyDescent="0.25">
      <c r="A25"/>
      <c r="B25" s="9" t="str">
        <f>IF('Lead Data'!B25 &lt;&gt; "", 'Lead Data'!B25, "")</f>
        <v/>
      </c>
      <c r="C25" s="36">
        <f>IF('Lead Data'!$I25 = "January",'Lead Data'!$J25,0)</f>
        <v>0</v>
      </c>
      <c r="D25" s="37">
        <f>IF('Lead Data'!$I25 = "February",'Lead Data'!$J25,0)</f>
        <v>0</v>
      </c>
      <c r="E25" s="37">
        <f>IF('Lead Data'!$I25 = "March",'Lead Data'!$J25,0)</f>
        <v>0</v>
      </c>
      <c r="F25" s="38">
        <f>IF('Lead Data'!$I25 = "April",'Lead Data'!$J25,0)</f>
        <v>0</v>
      </c>
      <c r="G25" s="36">
        <f>IF('Lead Data'!$I25 = "May",'Lead Data'!$J25,0)</f>
        <v>0</v>
      </c>
      <c r="H25" s="37">
        <f>IF('Lead Data'!$I25 = "June",'Lead Data'!$J25,0)</f>
        <v>0</v>
      </c>
      <c r="I25" s="37">
        <f>IF('Lead Data'!$I25 = "July",'Lead Data'!$J25,0)</f>
        <v>0</v>
      </c>
      <c r="J25" s="37">
        <f>IF('Lead Data'!$I25 = "August",'Lead Data'!$J25,0)</f>
        <v>0</v>
      </c>
      <c r="K25" s="37">
        <f>IF('Lead Data'!$I25 = "September",'Lead Data'!$J25,0)</f>
        <v>0</v>
      </c>
      <c r="L25" s="37">
        <f>IF('Lead Data'!$I25 = "October",'Lead Data'!$J25,0)</f>
        <v>0</v>
      </c>
      <c r="M25" s="37">
        <f>IF('Lead Data'!$I25 = "November",'Lead Data'!$J25,0)</f>
        <v>0</v>
      </c>
      <c r="N25" s="37">
        <f>IF('Lead Data'!$I25 = "December",'Lead Data'!$J25,0)</f>
        <v>0</v>
      </c>
    </row>
    <row r="26" spans="1:14" ht="15" x14ac:dyDescent="0.25">
      <c r="A26"/>
      <c r="B26" s="9" t="str">
        <f>IF('Lead Data'!B26 &lt;&gt; "", 'Lead Data'!B26, "")</f>
        <v/>
      </c>
      <c r="C26" s="36">
        <f>IF('Lead Data'!$I26 = "January",'Lead Data'!$J26,0)</f>
        <v>0</v>
      </c>
      <c r="D26" s="37">
        <f>IF('Lead Data'!$I26 = "February",'Lead Data'!$J26,0)</f>
        <v>0</v>
      </c>
      <c r="E26" s="37">
        <f>IF('Lead Data'!$I26 = "March",'Lead Data'!$J26,0)</f>
        <v>0</v>
      </c>
      <c r="F26" s="38">
        <f>IF('Lead Data'!$I26 = "April",'Lead Data'!$J26,0)</f>
        <v>0</v>
      </c>
      <c r="G26" s="36">
        <f>IF('Lead Data'!$I26 = "May",'Lead Data'!$J26,0)</f>
        <v>0</v>
      </c>
      <c r="H26" s="37">
        <f>IF('Lead Data'!$I26 = "June",'Lead Data'!$J26,0)</f>
        <v>0</v>
      </c>
      <c r="I26" s="37">
        <f>IF('Lead Data'!$I26 = "July",'Lead Data'!$J26,0)</f>
        <v>0</v>
      </c>
      <c r="J26" s="37">
        <f>IF('Lead Data'!$I26 = "August",'Lead Data'!$J26,0)</f>
        <v>0</v>
      </c>
      <c r="K26" s="37">
        <f>IF('Lead Data'!$I26 = "September",'Lead Data'!$J26,0)</f>
        <v>0</v>
      </c>
      <c r="L26" s="37">
        <f>IF('Lead Data'!$I26 = "October",'Lead Data'!$J26,0)</f>
        <v>0</v>
      </c>
      <c r="M26" s="37">
        <f>IF('Lead Data'!$I26 = "November",'Lead Data'!$J26,0)</f>
        <v>0</v>
      </c>
      <c r="N26" s="37">
        <f>IF('Lead Data'!$I26 = "December",'Lead Data'!$J26,0)</f>
        <v>0</v>
      </c>
    </row>
    <row r="27" spans="1:14" ht="15" x14ac:dyDescent="0.25">
      <c r="A27"/>
      <c r="B27" s="9" t="str">
        <f>IF('Lead Data'!B27 &lt;&gt; "", 'Lead Data'!B27, "")</f>
        <v/>
      </c>
      <c r="C27" s="36">
        <f>IF('Lead Data'!$I27 = "January",'Lead Data'!$J27,0)</f>
        <v>0</v>
      </c>
      <c r="D27" s="37">
        <f>IF('Lead Data'!$I27 = "February",'Lead Data'!$J27,0)</f>
        <v>0</v>
      </c>
      <c r="E27" s="37">
        <f>IF('Lead Data'!$I27 = "March",'Lead Data'!$J27,0)</f>
        <v>0</v>
      </c>
      <c r="F27" s="38">
        <f>IF('Lead Data'!$I27 = "April",'Lead Data'!$J27,0)</f>
        <v>0</v>
      </c>
      <c r="G27" s="36">
        <f>IF('Lead Data'!$I27 = "May",'Lead Data'!$J27,0)</f>
        <v>0</v>
      </c>
      <c r="H27" s="37">
        <f>IF('Lead Data'!$I27 = "June",'Lead Data'!$J27,0)</f>
        <v>0</v>
      </c>
      <c r="I27" s="37">
        <f>IF('Lead Data'!$I27 = "July",'Lead Data'!$J27,0)</f>
        <v>0</v>
      </c>
      <c r="J27" s="37">
        <f>IF('Lead Data'!$I27 = "August",'Lead Data'!$J27,0)</f>
        <v>0</v>
      </c>
      <c r="K27" s="37">
        <f>IF('Lead Data'!$I27 = "September",'Lead Data'!$J27,0)</f>
        <v>0</v>
      </c>
      <c r="L27" s="37">
        <f>IF('Lead Data'!$I27 = "October",'Lead Data'!$J27,0)</f>
        <v>0</v>
      </c>
      <c r="M27" s="37">
        <f>IF('Lead Data'!$I27 = "November",'Lead Data'!$J27,0)</f>
        <v>0</v>
      </c>
      <c r="N27" s="37">
        <f>IF('Lead Data'!$I27 = "December",'Lead Data'!$J27,0)</f>
        <v>0</v>
      </c>
    </row>
    <row r="28" spans="1:14" ht="15" x14ac:dyDescent="0.25">
      <c r="A28"/>
      <c r="B28" s="9" t="str">
        <f>IF('Lead Data'!B28 &lt;&gt; "", 'Lead Data'!B28, "")</f>
        <v/>
      </c>
      <c r="C28" s="36">
        <f>IF('Lead Data'!$I28 = "January",'Lead Data'!$J28,0)</f>
        <v>0</v>
      </c>
      <c r="D28" s="37">
        <f>IF('Lead Data'!$I28 = "February",'Lead Data'!$J28,0)</f>
        <v>0</v>
      </c>
      <c r="E28" s="37">
        <f>IF('Lead Data'!$I28 = "March",'Lead Data'!$J28,0)</f>
        <v>0</v>
      </c>
      <c r="F28" s="38">
        <f>IF('Lead Data'!$I28 = "April",'Lead Data'!$J28,0)</f>
        <v>0</v>
      </c>
      <c r="G28" s="36">
        <f>IF('Lead Data'!$I28 = "May",'Lead Data'!$J28,0)</f>
        <v>0</v>
      </c>
      <c r="H28" s="37">
        <f>IF('Lead Data'!$I28 = "June",'Lead Data'!$J28,0)</f>
        <v>0</v>
      </c>
      <c r="I28" s="37">
        <f>IF('Lead Data'!$I28 = "July",'Lead Data'!$J28,0)</f>
        <v>0</v>
      </c>
      <c r="J28" s="37">
        <f>IF('Lead Data'!$I28 = "August",'Lead Data'!$J28,0)</f>
        <v>0</v>
      </c>
      <c r="K28" s="37">
        <f>IF('Lead Data'!$I28 = "September",'Lead Data'!$J28,0)</f>
        <v>0</v>
      </c>
      <c r="L28" s="37">
        <f>IF('Lead Data'!$I28 = "October",'Lead Data'!$J28,0)</f>
        <v>0</v>
      </c>
      <c r="M28" s="37">
        <f>IF('Lead Data'!$I28 = "November",'Lead Data'!$J28,0)</f>
        <v>0</v>
      </c>
      <c r="N28" s="37">
        <f>IF('Lead Data'!$I28 = "December",'Lead Data'!$J28,0)</f>
        <v>0</v>
      </c>
    </row>
    <row r="29" spans="1:14" ht="15" x14ac:dyDescent="0.25">
      <c r="A29"/>
      <c r="B29" s="9" t="str">
        <f>IF('Lead Data'!B29 &lt;&gt; "", 'Lead Data'!B29, "")</f>
        <v/>
      </c>
      <c r="C29" s="36">
        <f>IF('Lead Data'!$I29 = "January",'Lead Data'!$J29,0)</f>
        <v>0</v>
      </c>
      <c r="D29" s="37">
        <f>IF('Lead Data'!$I29 = "February",'Lead Data'!$J29,0)</f>
        <v>0</v>
      </c>
      <c r="E29" s="37">
        <f>IF('Lead Data'!$I29 = "March",'Lead Data'!$J29,0)</f>
        <v>0</v>
      </c>
      <c r="F29" s="38">
        <f>IF('Lead Data'!$I29 = "April",'Lead Data'!$J29,0)</f>
        <v>0</v>
      </c>
      <c r="G29" s="36">
        <f>IF('Lead Data'!$I29 = "May",'Lead Data'!$J29,0)</f>
        <v>0</v>
      </c>
      <c r="H29" s="37">
        <f>IF('Lead Data'!$I29 = "June",'Lead Data'!$J29,0)</f>
        <v>0</v>
      </c>
      <c r="I29" s="37">
        <f>IF('Lead Data'!$I29 = "July",'Lead Data'!$J29,0)</f>
        <v>0</v>
      </c>
      <c r="J29" s="37">
        <f>IF('Lead Data'!$I29 = "August",'Lead Data'!$J29,0)</f>
        <v>0</v>
      </c>
      <c r="K29" s="37">
        <f>IF('Lead Data'!$I29 = "September",'Lead Data'!$J29,0)</f>
        <v>0</v>
      </c>
      <c r="L29" s="37">
        <f>IF('Lead Data'!$I29 = "October",'Lead Data'!$J29,0)</f>
        <v>0</v>
      </c>
      <c r="M29" s="37">
        <f>IF('Lead Data'!$I29 = "November",'Lead Data'!$J29,0)</f>
        <v>0</v>
      </c>
      <c r="N29" s="37">
        <f>IF('Lead Data'!$I29 = "December",'Lead Data'!$J29,0)</f>
        <v>0</v>
      </c>
    </row>
    <row r="30" spans="1:14" ht="15" x14ac:dyDescent="0.25">
      <c r="A30"/>
      <c r="B30" s="9" t="str">
        <f>IF('Lead Data'!B30 &lt;&gt; "", 'Lead Data'!B30, "")</f>
        <v/>
      </c>
      <c r="C30" s="36">
        <f>IF('Lead Data'!$I30 = "January",'Lead Data'!$J30,0)</f>
        <v>0</v>
      </c>
      <c r="D30" s="37">
        <f>IF('Lead Data'!$I30 = "February",'Lead Data'!$J30,0)</f>
        <v>0</v>
      </c>
      <c r="E30" s="37">
        <f>IF('Lead Data'!$I30 = "March",'Lead Data'!$J30,0)</f>
        <v>0</v>
      </c>
      <c r="F30" s="38">
        <f>IF('Lead Data'!$I30 = "April",'Lead Data'!$J30,0)</f>
        <v>0</v>
      </c>
      <c r="G30" s="36">
        <f>IF('Lead Data'!$I30 = "May",'Lead Data'!$J30,0)</f>
        <v>0</v>
      </c>
      <c r="H30" s="37">
        <f>IF('Lead Data'!$I30 = "June",'Lead Data'!$J30,0)</f>
        <v>0</v>
      </c>
      <c r="I30" s="37">
        <f>IF('Lead Data'!$I30 = "July",'Lead Data'!$J30,0)</f>
        <v>0</v>
      </c>
      <c r="J30" s="37">
        <f>IF('Lead Data'!$I30 = "August",'Lead Data'!$J30,0)</f>
        <v>0</v>
      </c>
      <c r="K30" s="37">
        <f>IF('Lead Data'!$I30 = "September",'Lead Data'!$J30,0)</f>
        <v>0</v>
      </c>
      <c r="L30" s="37">
        <f>IF('Lead Data'!$I30 = "October",'Lead Data'!$J30,0)</f>
        <v>0</v>
      </c>
      <c r="M30" s="37">
        <f>IF('Lead Data'!$I30 = "November",'Lead Data'!$J30,0)</f>
        <v>0</v>
      </c>
      <c r="N30" s="37">
        <f>IF('Lead Data'!$I30 = "December",'Lead Data'!$J30,0)</f>
        <v>0</v>
      </c>
    </row>
    <row r="31" spans="1:14" ht="15.75" thickBot="1" x14ac:dyDescent="0.3">
      <c r="A31"/>
      <c r="B31" s="9" t="str">
        <f>IF('Lead Data'!B31 &lt;&gt; "", 'Lead Data'!B31, "")</f>
        <v/>
      </c>
      <c r="C31" s="36">
        <f>IF('Lead Data'!$I31 = "January",'Lead Data'!$J31,0)</f>
        <v>0</v>
      </c>
      <c r="D31" s="37">
        <f>IF('Lead Data'!$I31 = "February",'Lead Data'!$J31,0)</f>
        <v>0</v>
      </c>
      <c r="E31" s="37">
        <f>IF('Lead Data'!$I31 = "March",'Lead Data'!$J31,0)</f>
        <v>0</v>
      </c>
      <c r="F31" s="38">
        <f>IF('Lead Data'!$I31 = "April",'Lead Data'!$J31,0)</f>
        <v>0</v>
      </c>
      <c r="G31" s="36">
        <f>IF('Lead Data'!$I31 = "May",'Lead Data'!$J31,0)</f>
        <v>0</v>
      </c>
      <c r="H31" s="37">
        <f>IF('Lead Data'!$I31 = "June",'Lead Data'!$J31,0)</f>
        <v>0</v>
      </c>
      <c r="I31" s="37">
        <f>IF('Lead Data'!$I31 = "July",'Lead Data'!$J31,0)</f>
        <v>0</v>
      </c>
      <c r="J31" s="37">
        <f>IF('Lead Data'!$I31 = "August",'Lead Data'!$J31,0)</f>
        <v>0</v>
      </c>
      <c r="K31" s="37">
        <f>IF('Lead Data'!$I31 = "September",'Lead Data'!$J31,0)</f>
        <v>0</v>
      </c>
      <c r="L31" s="37">
        <f>IF('Lead Data'!$I31 = "October",'Lead Data'!$J31,0)</f>
        <v>0</v>
      </c>
      <c r="M31" s="37">
        <f>IF('Lead Data'!$I31 = "November",'Lead Data'!$J31,0)</f>
        <v>0</v>
      </c>
      <c r="N31" s="37">
        <f>IF('Lead Data'!$I31 = "December",'Lead Data'!$J31,0)</f>
        <v>0</v>
      </c>
    </row>
    <row r="32" spans="1:14" ht="15.75" thickBot="1" x14ac:dyDescent="0.3">
      <c r="A32"/>
      <c r="B32" s="8" t="s">
        <v>12</v>
      </c>
      <c r="C32" s="39">
        <f t="shared" ref="C32:N32" si="0">SUM(C8:C31)</f>
        <v>270000</v>
      </c>
      <c r="D32" s="40">
        <f t="shared" si="0"/>
        <v>20000</v>
      </c>
      <c r="E32" s="40">
        <f t="shared" si="0"/>
        <v>20000</v>
      </c>
      <c r="F32" s="41">
        <f t="shared" si="0"/>
        <v>0</v>
      </c>
      <c r="G32" s="39">
        <f t="shared" si="0"/>
        <v>0</v>
      </c>
      <c r="H32" s="40">
        <f t="shared" si="0"/>
        <v>0</v>
      </c>
      <c r="I32" s="40">
        <f t="shared" si="0"/>
        <v>0</v>
      </c>
      <c r="J32" s="40">
        <f t="shared" si="0"/>
        <v>0</v>
      </c>
      <c r="K32" s="40">
        <f t="shared" si="0"/>
        <v>0</v>
      </c>
      <c r="L32" s="40">
        <f t="shared" si="0"/>
        <v>0</v>
      </c>
      <c r="M32" s="40">
        <f t="shared" si="0"/>
        <v>0</v>
      </c>
      <c r="N32" s="40">
        <f t="shared" si="0"/>
        <v>0</v>
      </c>
    </row>
    <row r="33" spans="2:14" ht="16.5" thickTop="1" thickBot="1" x14ac:dyDescent="0.3">
      <c r="B33" s="8" t="s">
        <v>14</v>
      </c>
      <c r="C33" s="39">
        <f>C32</f>
        <v>270000</v>
      </c>
      <c r="D33" s="40">
        <f t="shared" ref="D33:N33" si="1">C33+D32</f>
        <v>290000</v>
      </c>
      <c r="E33" s="40">
        <f t="shared" si="1"/>
        <v>310000</v>
      </c>
      <c r="F33" s="41">
        <f t="shared" si="1"/>
        <v>310000</v>
      </c>
      <c r="G33" s="39">
        <f t="shared" si="1"/>
        <v>310000</v>
      </c>
      <c r="H33" s="40">
        <f t="shared" si="1"/>
        <v>310000</v>
      </c>
      <c r="I33" s="40">
        <f t="shared" si="1"/>
        <v>310000</v>
      </c>
      <c r="J33" s="40">
        <f t="shared" si="1"/>
        <v>310000</v>
      </c>
      <c r="K33" s="40">
        <f t="shared" si="1"/>
        <v>310000</v>
      </c>
      <c r="L33" s="40">
        <f t="shared" si="1"/>
        <v>310000</v>
      </c>
      <c r="M33" s="40">
        <f t="shared" si="1"/>
        <v>310000</v>
      </c>
      <c r="N33" s="40">
        <f t="shared" si="1"/>
        <v>310000</v>
      </c>
    </row>
    <row r="34" spans="2:14" ht="13.5" thickTop="1" x14ac:dyDescent="0.25"/>
  </sheetData>
  <printOptions horizontalCentered="1"/>
  <pageMargins left="0.4" right="0.4" top="0.4" bottom="0.4" header="0.3" footer="0.3"/>
  <pageSetup fitToHeight="0" orientation="landscape" r:id="rId1"/>
  <headerFooter differentFirst="1">
    <oddFooter>Page &amp;P of &amp;N</oddFooter>
  </headerFooter>
  <rowBreaks count="1" manualBreakCount="1">
    <brk id="34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6E276774-04CE-48C0-A0A2-6C9341673F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Lead Data</vt:lpstr>
      <vt:lpstr>Forecasted Sales </vt:lpstr>
      <vt:lpstr>'Lead Data'!_FilterDatabase</vt:lpstr>
      <vt:lpstr>'Lead Data'!Print_Titles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Lisa.Researchfish</dc:creator>
  <cp:keywords/>
  <cp:lastModifiedBy>Lisa.Researchfish</cp:lastModifiedBy>
  <dcterms:created xsi:type="dcterms:W3CDTF">2015-07-08T09:10:45Z</dcterms:created>
  <dcterms:modified xsi:type="dcterms:W3CDTF">2015-07-08T09:10:46Z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TC040354909991</vt:lpwstr>
  </property>
</Properties>
</file>